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 activeTab="3"/>
  </bookViews>
  <sheets>
    <sheet name="Sheet1" sheetId="1" r:id="rId1"/>
    <sheet name="Sheet3" sheetId="2" r:id="rId2"/>
    <sheet name="Sheet2" sheetId="3" r:id="rId3"/>
    <sheet name="Sheet4" sheetId="4" r:id="rId4"/>
  </sheets>
  <definedNames>
    <definedName name="_xlnm._FilterDatabase" localSheetId="0" hidden="1">Sheet1!$A$1:$Q$84</definedName>
    <definedName name="_xlnm._FilterDatabase" localSheetId="3" hidden="1">Sheet4!$A$1:$G$6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<sst xmlns="http://schemas.openxmlformats.org/spreadsheetml/2006/main" count="863" uniqueCount="454">
  <si>
    <t>2021年重点项目建设情况（6月）</t>
  </si>
  <si>
    <t>序号</t>
  </si>
  <si>
    <t>项目名称</t>
  </si>
  <si>
    <t>项目类型</t>
  </si>
  <si>
    <t>县级帮扶领导（区级项目专员）</t>
  </si>
  <si>
    <t>责任
单位</t>
  </si>
  <si>
    <t>总投资(亿元)</t>
  </si>
  <si>
    <t>2021年计划投资(亿元)</t>
  </si>
  <si>
    <t>是否开工</t>
  </si>
  <si>
    <t>6月份完成投资额（万元）</t>
  </si>
  <si>
    <t>1-6月累计完成投资额（万元）</t>
  </si>
  <si>
    <t>投资完成率</t>
  </si>
  <si>
    <t>6月份形象进度</t>
  </si>
  <si>
    <t>1-6月累计形象进度</t>
  </si>
  <si>
    <t>手续办理情况</t>
  </si>
  <si>
    <t>立项</t>
  </si>
  <si>
    <t>规划</t>
  </si>
  <si>
    <t>用地</t>
  </si>
  <si>
    <t>环评</t>
  </si>
  <si>
    <t>合计：75个</t>
  </si>
  <si>
    <t>省级重点项目（12个）</t>
  </si>
  <si>
    <t>年产200台套固体废弃物处理设备建设项目</t>
  </si>
  <si>
    <t>省重大项目</t>
  </si>
  <si>
    <t>齐  健</t>
  </si>
  <si>
    <t>开发区
桑村镇
山兴集团</t>
  </si>
  <si>
    <t>●</t>
  </si>
  <si>
    <t>正在征求意见起草合同</t>
  </si>
  <si>
    <t>正在征求意见起草合同，土地已整平</t>
  </si>
  <si>
    <t>2020-370406-35-03-110827</t>
  </si>
  <si>
    <t>山自资规字[2020]34号</t>
  </si>
  <si>
    <t>枣环山审字[2020]64号</t>
  </si>
  <si>
    <t>西集百合谷建设项目</t>
  </si>
  <si>
    <t>西集镇</t>
  </si>
  <si>
    <t>是</t>
  </si>
  <si>
    <t>1、水肥一体化系统调试完成并投入使用。2、种植的百合已有部分开花，目前每日进行维护打药、除草等相关工作。</t>
  </si>
  <si>
    <t>1、项目特色木屋已建设完成，内部装修和设施已安置。2、对已赔付的土地进行土壤改良，并购置有机肥施料，开始沟渠挖掘和石堰施工，为下一步种植百合提供有利环境。3、核心园区已完成防护围栏安装。4、300亩百合已种植完成，开始进行除草工作。5、管道铺设完成，水肥一体化系统已安装，进入调试试用阶段。6、准备修建核心园区大门。</t>
  </si>
  <si>
    <t>2020-370406-01-03-111822</t>
  </si>
  <si>
    <t>山自资规字﹝2020﹞32号</t>
  </si>
  <si>
    <t>枣环山审[2020]63号</t>
  </si>
  <si>
    <t>智能工业机器人制造建设
项目</t>
  </si>
  <si>
    <t>省重大项目（储备类）</t>
  </si>
  <si>
    <t>李  军</t>
  </si>
  <si>
    <t>正在征求意见起草合同，土地已整平，展厅正在进行装修</t>
  </si>
  <si>
    <t>2020-370406-35-03-113145</t>
  </si>
  <si>
    <t>山自资规字（2020）33号</t>
  </si>
  <si>
    <t>枣环山审（2020）65号</t>
  </si>
  <si>
    <t>枣庄市山亭区中国嗅谷项目</t>
  </si>
  <si>
    <t>省优选项目（市级重点项目）</t>
  </si>
  <si>
    <t>李  峰</t>
  </si>
  <si>
    <t>区商投局     弘道财金</t>
  </si>
  <si>
    <t>装饰装修已完成，气味胶囊生产线设备已订购，变压器已安装，正在采购电缆</t>
  </si>
  <si>
    <t>2020-370406-65-03-133278</t>
  </si>
  <si>
    <t>该项目因租用翼云科创园厂房，故不涉及规划用地</t>
  </si>
  <si>
    <t>博雷顿新能源电动装载机
项目</t>
  </si>
  <si>
    <t>省优选项目</t>
  </si>
  <si>
    <t>西集镇       弘道财金</t>
  </si>
  <si>
    <t>2020-370406-35-03-066128</t>
  </si>
  <si>
    <t>易矩双电机混合动力系统项目</t>
  </si>
  <si>
    <t>赵海涛</t>
  </si>
  <si>
    <t>2020-370406-36-03-134867</t>
  </si>
  <si>
    <t>新型轻质混凝土板材生产及增强纤维板深加工生产线建设项目</t>
  </si>
  <si>
    <t>王家云</t>
  </si>
  <si>
    <t>城头镇</t>
  </si>
  <si>
    <t>锅炉房新锅炉试压通气完成，单机调试完成，正在进行联动试机，为投料试车做准备。</t>
  </si>
  <si>
    <t>厂房已建成，设备正在安装</t>
  </si>
  <si>
    <t>2020-370406-30-03-035843</t>
  </si>
  <si>
    <t>地字第370406202000026,建字第370406202000022号</t>
  </si>
  <si>
    <t>鲁（2019）枣庄市不动产权第3000547号</t>
  </si>
  <si>
    <t>枣环山审[2020]36号</t>
  </si>
  <si>
    <t>阿纳建筑装配新材料项目</t>
  </si>
  <si>
    <t>店子镇</t>
  </si>
  <si>
    <t>2020-370406-29-03-121305</t>
  </si>
  <si>
    <t>中能化山东农业科技城项目</t>
  </si>
  <si>
    <t>陈友华</t>
  </si>
  <si>
    <t>水泉镇</t>
  </si>
  <si>
    <t>正在进行土地整平测量，正在准备招标手续，进行招标程序。场地内电线杆等已清理完线路。</t>
  </si>
  <si>
    <t>土地详查已完成，土地补偿款已发放，围栏及大门已安装,现正在土地整平</t>
  </si>
  <si>
    <t>2020-370406-01-03-122567</t>
  </si>
  <si>
    <t>山自资规字【2020】35号</t>
  </si>
  <si>
    <t>年屠宰6000万只肉鸡加工项目</t>
  </si>
  <si>
    <t>廖  华</t>
  </si>
  <si>
    <t>区工信局
桑村镇</t>
  </si>
  <si>
    <t>墙体建筑</t>
  </si>
  <si>
    <t>、已立项、完成可研报告、地基建筑完成，墙体建筑</t>
  </si>
  <si>
    <t>2020-370406-05-03-046634</t>
  </si>
  <si>
    <t>新能源汽车装备制造园</t>
  </si>
  <si>
    <t>省补短板扩内需项目（市级重点项目）</t>
  </si>
  <si>
    <t>开发区</t>
  </si>
  <si>
    <t>部分厂房环氧地坪已完成，正进行厂区内地面硬化和园区绿化等收尾工程</t>
  </si>
  <si>
    <t>目前已建成6栋，水电、道路和管网基本完成，部分厂房环氧地坪已完成，正进行厂区内地面硬化和园区绿化等收尾工程。目前园区厂房全部落实入驻企业，共有博雷顿、易矩汽车、金丰机电、博能传动4个项目，厂房内部正在设备安装前的地槽及线路布控。</t>
  </si>
  <si>
    <t>20203704065001127140</t>
  </si>
  <si>
    <t>自然资源局2020-15宗用地方案审查意见</t>
  </si>
  <si>
    <t>枣庄市不动产权第3000693号</t>
  </si>
  <si>
    <t>202037040600000145</t>
  </si>
  <si>
    <t>山亭区紫薇社区外配套基础设施建设项目</t>
  </si>
  <si>
    <t>省补短板扩内需项目</t>
  </si>
  <si>
    <t>区住建局
山兴集团</t>
  </si>
  <si>
    <t xml:space="preserve">完成香港街路面工程，太清湖环湖路及叠水施工完成
</t>
  </si>
  <si>
    <t xml:space="preserve">地下管网工程、路面铺设、强电下地、太清湖环湖路及叠水施工完成
</t>
  </si>
  <si>
    <t>2020-370406-78-01-012139</t>
  </si>
  <si>
    <t>山自资规字〔2020〕23号</t>
  </si>
  <si>
    <t>无需占地</t>
  </si>
  <si>
    <t>202037040600000025</t>
  </si>
  <si>
    <t>市级重点项目（9个）</t>
  </si>
  <si>
    <t>山亭产城融合示范区项目</t>
  </si>
  <si>
    <t>市重点项目</t>
  </si>
  <si>
    <t>开发区
区财政局
山兴集团</t>
  </si>
  <si>
    <t>整个项目管廊主体完成约299米，开挖施工工作面约2.4km。
其中：
1、项目部西侧完成管廊主体约：55米。
2、项目部东侧1.8km土石方完成20%，管廊主体完成243米。</t>
  </si>
  <si>
    <t>目前工程完成情况整个项目管廊主体完成约1015米，开挖施工工作面约2.4km。其中：
1、项目部西侧完成管廊主体约：605米。
2、艾湖村500米钢管桩支护完成80%。
3、艾湖村西侧至红绿灯段土石方完成约50%，支护完成50%；完成管廊25米。
4、西罗山段240米土石方正在开挖，完成40%，支护完成10%。
5、项目部东侧1.8km土石方完成80%，管廊主体完成384米</t>
  </si>
  <si>
    <t>山行审字（2020）24号</t>
  </si>
  <si>
    <t>山自资规字（2020）1号</t>
  </si>
  <si>
    <t>2020-37040600000018</t>
  </si>
  <si>
    <t>翼云科创园项目</t>
  </si>
  <si>
    <t>研发服务楼正在内外装饰装修</t>
  </si>
  <si>
    <t>园区研发服务楼正在内外装饰装修，厂房已经达到企业入驻条件，已入园核芯光电、玖润电子、中国嗅谷三个项目。</t>
  </si>
  <si>
    <t>2020-370406-72-01-030696</t>
  </si>
  <si>
    <t>山自资规字（2020）24号</t>
  </si>
  <si>
    <t>枣庄市不动产权第3000445号</t>
  </si>
  <si>
    <t>202037040600000027</t>
  </si>
  <si>
    <t>山东银光福源康养中心项目</t>
  </si>
  <si>
    <t>毕志伟</t>
  </si>
  <si>
    <t>民政局</t>
  </si>
  <si>
    <t>1号楼标二层现浇面砼浇筑完成，标三层剪力墙柱钢筋绑扎。2号楼标三现浇面砼浇筑完成。3号楼标三层现浇面钢筋绑扎完成。4号楼标二层砼浇筑完成。5号楼基槽开挖完成，人工清槽。6号楼基槽开挖完成，人工清槽。7号楼基础筏板钢筋绑扎完成。8号楼基础负二层筏板砼浇筑。9号地下防水层铺贴完成。10号楼地下防水层铺贴完成。</t>
  </si>
  <si>
    <t>2020-370406-85-03-069313</t>
  </si>
  <si>
    <t>2020-370406202000024</t>
  </si>
  <si>
    <t>鲁（2020）枣庄市不动产权第3000478号</t>
  </si>
  <si>
    <t>2020-37040600000058</t>
  </si>
  <si>
    <t>山亭全民健身中心项目</t>
  </si>
  <si>
    <t>区教体局</t>
  </si>
  <si>
    <t>详规规划方案继续调整，临水临电已完成</t>
  </si>
  <si>
    <t>2020-370406-89-01-141560</t>
  </si>
  <si>
    <t>用字第370406202000005号</t>
  </si>
  <si>
    <t>无需办理</t>
  </si>
  <si>
    <t>山亭区委党校项目</t>
  </si>
  <si>
    <t>张铁译</t>
  </si>
  <si>
    <t>水泉镇
山兴集团</t>
  </si>
  <si>
    <t>场地平整</t>
  </si>
  <si>
    <t>2101-370406-04-01-736646</t>
  </si>
  <si>
    <t>枣自资规行（山）字〔2021〕001号</t>
  </si>
  <si>
    <t>中科院高性能硅基辐射探测器芯片及核心部件产业化基地项目</t>
  </si>
  <si>
    <t>桑村镇</t>
  </si>
  <si>
    <t>办公楼装饰装修</t>
  </si>
  <si>
    <t>2019-370406-39-03-070337</t>
  </si>
  <si>
    <t>枣山规函字[2019]56号</t>
  </si>
  <si>
    <t>关于项目拟选位置用地情况的说明</t>
  </si>
  <si>
    <t>枣环山审[2019]08号</t>
  </si>
  <si>
    <t>龙泰友和一体化板项目</t>
  </si>
  <si>
    <t>开始基础开挖、设备采购</t>
  </si>
  <si>
    <t>基础开挖</t>
  </si>
  <si>
    <t>2017-370406-30-03-053254</t>
  </si>
  <si>
    <t>建字第3704-201911号</t>
  </si>
  <si>
    <t>鲁2019枣庄市不动产权第300859号</t>
  </si>
  <si>
    <t>山环审字【2018】7号</t>
  </si>
  <si>
    <t>银湖绿色生态健康产业园项目</t>
  </si>
  <si>
    <t>王德海</t>
  </si>
  <si>
    <t>北庄镇</t>
  </si>
  <si>
    <t>厂房规划设计，院墙、大门建设</t>
  </si>
  <si>
    <t>整理场地，规划设计，院墙、大门建设，选购设备</t>
  </si>
  <si>
    <t>2102-370406-04-01-861043</t>
  </si>
  <si>
    <t>枣环山审[2021]04号</t>
  </si>
  <si>
    <t>中岩重科新型装饰板材项目</t>
  </si>
  <si>
    <t>凫城镇</t>
  </si>
  <si>
    <t>1、南原料棚1至9号的产品蒸养护房建设装饰已完毕，PC构建装配式建筑流水生产线已安装完毕，正在试生产PC板材产品；航吊正在等待第三方验收。2、北原料棚的钢构框架已建设完彩钢瓦封闭达到90%，部分地面硬化完；产品回收工艺流水线主体工程正在安装。</t>
  </si>
  <si>
    <t>1、办公楼升级改造加盖二层，粉刷装饰已完成。厂区主干道路拓宽铺垫硬化完成；围挡墙已完成了；高低压配电室、电网接轨都已完成。2、南原料棚的两道梁建设完成；3、普通粉体生产线的联动系统、配件及供料系统的基础设施施工完。   南原料棚的两道梁已建设完，南原料棚1至9号的产品蒸养护房建设装饰已完毕，PC构建装配式建筑流水生产线已安装完毕，正在试生产PC板材产品；北原料棚的钢构框架建设完；生产车间3个门安装完，卫生间的建设已完毕。</t>
  </si>
  <si>
    <t>2020-370406-30-03-036515</t>
  </si>
  <si>
    <t>原有用地</t>
  </si>
  <si>
    <t>枣环山审[2020]52号</t>
  </si>
  <si>
    <t>区级建设类重点项目（42个）</t>
  </si>
  <si>
    <t>高端精密机械智造项目</t>
  </si>
  <si>
    <t>区重点项目</t>
  </si>
  <si>
    <t>内部装修基本完成，正在布置设备电缆</t>
  </si>
  <si>
    <t>厂房主体建设已完成，消防设施已完工，内部装修基本完成，正在布置设备电缆，准备安装设备</t>
  </si>
  <si>
    <t>租用厂房
无需办理</t>
  </si>
  <si>
    <t>年产20万台（套）新能源汽车设备智造生产项目</t>
  </si>
  <si>
    <t>20203704063603134866</t>
  </si>
  <si>
    <t>汇融肉制品项目</t>
  </si>
  <si>
    <t>污水处理设施正在施工，分割线设备正在安装</t>
  </si>
  <si>
    <t>车间地面硬化已完成，门窗已安装；办公楼已正式使用；污水处理设施、消防设施、排水设施正在施工；部门分割生产线设备正在安装</t>
  </si>
  <si>
    <t>20163704061604030025</t>
  </si>
  <si>
    <t>枣规地字（2017）071号</t>
  </si>
  <si>
    <t>枣庄-01-2017-山亭004</t>
  </si>
  <si>
    <t>国环评证乙字第2466号</t>
  </si>
  <si>
    <t>区第五实验小学及附属幼儿园建设项目</t>
  </si>
  <si>
    <t>1号楼2号楼水磨石地面，综合楼幼儿园音乐教室餐厅墙体抹灰，综合楼餐厅墙体抹灰。</t>
  </si>
  <si>
    <t>一号楼二三层填充墙正施工，二号楼三层填充墙正施工，三号楼已封顶，餐厅报告厅等网架施工，风雨操场砌筑外保温切块。幼儿园已封顶，准备填充外墙。                 1号楼2号楼水磨石地面，综合楼幼儿园音乐教室餐厅墙体抹灰，综合楼餐厅墙体抹灰.</t>
  </si>
  <si>
    <t>山行审字[2020]22号</t>
  </si>
  <si>
    <t>地字第37040620200005</t>
  </si>
  <si>
    <t>202037040600000009</t>
  </si>
  <si>
    <t>尚贤府项目</t>
  </si>
  <si>
    <t>区财政局
山亿集团</t>
  </si>
  <si>
    <t xml:space="preserve">剩余地面附着物清理、施工临时道路硬化；塔吊安装、土方开挖和桩基础施工。
</t>
  </si>
  <si>
    <t>该项目已完成立项和环评备案、设计方案、用地规划许可、建设场地地质勘探、地面附着物清理、围挡安装、明渠改造、临水临电安装和施工临时道路硬化；指挥部、营销中心装修已完成；现正在进行塔吊安装、土方开挖和桩基础施工。</t>
  </si>
  <si>
    <t>2020-370406-70-03-109437</t>
  </si>
  <si>
    <t>枣自资规行字〔2019〕168号</t>
  </si>
  <si>
    <t>鲁（2020）枣庄市不动产权第3000286号</t>
  </si>
  <si>
    <t>202037040600000123</t>
  </si>
  <si>
    <t>山亭区特色步行街文旅综合提升项目</t>
  </si>
  <si>
    <t>区住建局
区财政局
山兴集团</t>
  </si>
  <si>
    <t>2020-370406-78-01-141369</t>
  </si>
  <si>
    <t>翼云荷园项目</t>
  </si>
  <si>
    <t>李  霞</t>
  </si>
  <si>
    <t>区住建局
翼云集团</t>
  </si>
  <si>
    <t>1、10-15#楼负一层施工；
2、16-23#楼外墙保温</t>
  </si>
  <si>
    <t>1.10-15号楼及地下车库基础土石方完成，负一层施工中；
2.16-19#楼1、3-5层砌体结构施工，内墙抹灰完成；
3.20-23#楼2、8层砌体结构施工及主体验收，内墙抹灰完成</t>
  </si>
  <si>
    <t>2019-370406-70-03-042-422</t>
  </si>
  <si>
    <t>地字第3704-2019117号</t>
  </si>
  <si>
    <t>鲁(2019)枣庄市不动产权第3000793号</t>
  </si>
  <si>
    <t>201937040600000663</t>
  </si>
  <si>
    <t>山亭区文化旅游服务中心二期项目</t>
  </si>
  <si>
    <t>李明智</t>
  </si>
  <si>
    <t>区文旅局
区自然资源局
国资中心
翼龙文旅</t>
  </si>
  <si>
    <t>山行审字[2020]21号</t>
  </si>
  <si>
    <t>项目建设环境登记表，备案号：202037040600000019</t>
  </si>
  <si>
    <t>岩马水库增容项目</t>
  </si>
  <si>
    <t>区城乡水务局</t>
  </si>
  <si>
    <t>完成环评编制和
签订水下测量协议</t>
  </si>
  <si>
    <t>现场施工准备</t>
  </si>
  <si>
    <t>省水利厅、省发改委《关于枣庄市岩马水库增容工程初步设计及概算的批复》鲁水许可字〔2021〕29 号</t>
  </si>
  <si>
    <t>国土部门已出具不占用土地证明</t>
  </si>
  <si>
    <t>完成</t>
  </si>
  <si>
    <t>山亭区十字河综合治理开发项目</t>
  </si>
  <si>
    <t>区城乡水务局 
区财政局     山兴集团</t>
  </si>
  <si>
    <t>护坡挡墙完成130米，河道清淤300米，种植各类绿化树种2235棵，公厕完成基础垫层，拦水坝、消力池基础开挖，</t>
  </si>
  <si>
    <t>完成河道清淤1100米，护坡挡墙580米，种植各类绿化树种3294棵，拦水坝、消力池基础开挖，公厕垫层完成</t>
  </si>
  <si>
    <t>2020-370406-76-01-089055</t>
  </si>
  <si>
    <t>枣庄市山亭区自然资源局《关于山亭区十字河综合治理开发项目的规划意见》山自资规字[2020]31号</t>
  </si>
  <si>
    <t>枣庄市生态环境局山亭分局《关于山亭区十字河开发综合治理项目的审查意见》山环意字[2020]69号</t>
  </si>
  <si>
    <t>S103济枣线山亭区凫城至市中区曾店段改建工程项目</t>
  </si>
  <si>
    <t>区交运局</t>
  </si>
  <si>
    <t>。完成与村四方协议签订</t>
  </si>
  <si>
    <t>1、完成地物补偿费用编制，完成占地群众社保资金筹纳金额计算。完成与村四方协议签订2、完成招工程标工作</t>
  </si>
  <si>
    <t>鲁发改交通〔2017〕563号</t>
  </si>
  <si>
    <t>选字第37  0000201700006号</t>
  </si>
  <si>
    <t>鲁国土资函〔2016〕419号</t>
  </si>
  <si>
    <t>枣环行审字〔2016〕8号</t>
  </si>
  <si>
    <t>农村公路提升工程项目</t>
  </si>
  <si>
    <t>完成道路25公里</t>
  </si>
  <si>
    <t>累计完成道路17公里</t>
  </si>
  <si>
    <t>山亭区智慧城市运营中心项目</t>
  </si>
  <si>
    <t>刘  品</t>
  </si>
  <si>
    <t>公安分局
区财政局
山兴集团</t>
  </si>
  <si>
    <t>主楼西段施工四、五、六三层，东侧基坑完成20%，主楼东段施工一、二、三层</t>
  </si>
  <si>
    <t>主楼西段主体已完成，东侧基坑已完成90%，主楼东段主体施工至三层</t>
  </si>
  <si>
    <t>2020-370406-72-03-092674</t>
  </si>
  <si>
    <t>枣自资规行（山）字〔2020〕011号</t>
  </si>
  <si>
    <t>山自资预字(2019)9号</t>
  </si>
  <si>
    <t>山亭宾馆1号楼建设工程项目</t>
  </si>
  <si>
    <t>国资中心   华邦集团</t>
  </si>
  <si>
    <t>标一层结构施工中，框架构造柱钢筋绑扎，木工支满堂架管及会议室大厅高支模板。</t>
  </si>
  <si>
    <t>土方施工基坑支护负一层结构施工  标一层板梁柱结构施工</t>
  </si>
  <si>
    <t>2020-370406-61-03-014520</t>
  </si>
  <si>
    <t>202037040600000099</t>
  </si>
  <si>
    <t>枣庄市消防应急物资储备中心综合体项目</t>
  </si>
  <si>
    <t>国资中心
山发公司</t>
  </si>
  <si>
    <t>完成一期地质勘探。山城办正在地面附着物清理，山发公司同时铺设进场道路。</t>
  </si>
  <si>
    <t>完成一期地质勘探。征收土地进行中，山城办正在地面附着物清理，山发公司同时铺设进场道路。</t>
  </si>
  <si>
    <t>山亭区东城公交客运枢纽项目</t>
  </si>
  <si>
    <t>国资中心
交发集团</t>
  </si>
  <si>
    <t>已完成第一套项目初步设计，正在优化设计方案；开始第二套方案设计</t>
  </si>
  <si>
    <t>已完成土地选址、测量和土地预审，已经在枣庄市人民政府网站进行征收前公示，正在进行项目立项，已完成项目初步设计，正在优化设计方案。</t>
  </si>
  <si>
    <t>根据《建设项目环境影响评价分类管理名录（2021年版）》，该项目如涉及环境敏感区，须办理环境影响报告表，否则无需办理环评</t>
  </si>
  <si>
    <t>新型建材项目</t>
  </si>
  <si>
    <t>国资中心
亿泰集团</t>
  </si>
  <si>
    <t>一、土建基础：1、筛分区二筛、制砂楼、粉罐、机口及挡墙施工完毕；2、蓄水池浇注完毕、搅拌楼及联合车间西侧主要道路混凝土施工完成；3、南、北道路正在施工                
二、钢构及设备安装：1、商混站主机楼设备安装完成，斜皮带安装完成；2、成品库设备安装完成100%；3、筛分区设备安装完成70%；4、成品库钢结构安装完立面墙体，主机楼钢结构安装完成25%。</t>
  </si>
  <si>
    <t>一、土建基础：主要设备基础全部交安，厂区配套设施如蓄水池浇注完成，水泵房、污水处理、道路等正在施工；             
二、钢构及设备安装：1、商混站主机楼设备安装完成100% ；2、成品库设备安装完成100%；3、筛分区设备安装完成70%;4、成品库钢结构安装完成75%，主机楼钢结构安装完成25%。</t>
  </si>
  <si>
    <t>2020-370406-30-03-038565</t>
  </si>
  <si>
    <t>枣自资规行（山）字〔2020〕014号</t>
  </si>
  <si>
    <r>
      <rPr>
        <sz val="16"/>
        <rFont val="宋体"/>
        <charset val="134"/>
        <scheme val="minor"/>
      </rPr>
      <t>枣政土字</t>
    </r>
    <r>
      <rPr>
        <sz val="16"/>
        <rFont val="仿宋_GB2312"/>
        <charset val="134"/>
      </rPr>
      <t>〔</t>
    </r>
    <r>
      <rPr>
        <sz val="16"/>
        <rFont val="宋体"/>
        <charset val="134"/>
      </rPr>
      <t>2020</t>
    </r>
    <r>
      <rPr>
        <sz val="16"/>
        <rFont val="仿宋_GB2312"/>
        <charset val="134"/>
      </rPr>
      <t>〕</t>
    </r>
    <r>
      <rPr>
        <sz val="16"/>
        <rFont val="宋体"/>
        <charset val="134"/>
      </rPr>
      <t>110号</t>
    </r>
  </si>
  <si>
    <r>
      <rPr>
        <sz val="16"/>
        <rFont val="宋体"/>
        <charset val="134"/>
        <scheme val="minor"/>
      </rPr>
      <t>枣环山审</t>
    </r>
    <r>
      <rPr>
        <sz val="16"/>
        <rFont val="仿宋_GB2312"/>
        <charset val="134"/>
      </rPr>
      <t>〔</t>
    </r>
    <r>
      <rPr>
        <sz val="16"/>
        <rFont val="宋体"/>
        <charset val="134"/>
      </rPr>
      <t>2019</t>
    </r>
    <r>
      <rPr>
        <sz val="16"/>
        <rFont val="仿宋_GB2312"/>
        <charset val="134"/>
      </rPr>
      <t>〕</t>
    </r>
    <r>
      <rPr>
        <sz val="16"/>
        <rFont val="宋体"/>
        <charset val="134"/>
      </rPr>
      <t>10号</t>
    </r>
  </si>
  <si>
    <t>山亭区芦山口矿区建筑石料用灰岩矿项目</t>
  </si>
  <si>
    <t>1.筛土间工程完成50%。2.办公楼、餐厅一层施工完成。3.主破碎间工程完成70%。4.筛分系统工程完成90%。5.成品料仓工程完成70%。6.破碎电气室、输送电气室工程完成70%。7，机修车间基础工程完成60%。</t>
  </si>
  <si>
    <t xml:space="preserve">
1、完成了筛分系统主体。 2、完成了破碎间±0以下。3、完成了食堂一层顶板浇筑。4、完成了办公楼一层顶板浇筑。5、完成了破碎中控室主体。6、完成了筛土间基础。7、完成了输送电气室主体。8、完成了废土堆棚基础。9、完成了机修车间基础柱。
</t>
  </si>
  <si>
    <t>2020-370406-10-03-006385</t>
  </si>
  <si>
    <t>地字第370406202100002</t>
  </si>
  <si>
    <r>
      <rPr>
        <sz val="16"/>
        <rFont val="宋体"/>
        <charset val="134"/>
        <scheme val="minor"/>
      </rPr>
      <t>枣政土字</t>
    </r>
    <r>
      <rPr>
        <sz val="16"/>
        <rFont val="仿宋_GB2312"/>
        <charset val="134"/>
      </rPr>
      <t>〔</t>
    </r>
    <r>
      <rPr>
        <sz val="16"/>
        <rFont val="宋体"/>
        <charset val="134"/>
      </rPr>
      <t>2020</t>
    </r>
    <r>
      <rPr>
        <sz val="16"/>
        <rFont val="仿宋_GB2312"/>
        <charset val="134"/>
      </rPr>
      <t>〕</t>
    </r>
    <r>
      <rPr>
        <sz val="16"/>
        <rFont val="宋体"/>
        <charset val="134"/>
      </rPr>
      <t>110号
鲁（2021）枣庄市不动产权第3000422号</t>
    </r>
  </si>
  <si>
    <t>枣行审投[2020]A5号</t>
  </si>
  <si>
    <t>赋能生物科技保健食品项目</t>
  </si>
  <si>
    <t>柴正民</t>
  </si>
  <si>
    <t>山城街道</t>
  </si>
  <si>
    <t>地勘、重新设计规划图纸</t>
  </si>
  <si>
    <t>项目完成立项、图纸设计、地勘、场地平整、路基整理</t>
  </si>
  <si>
    <t>智能家居综合体项目</t>
  </si>
  <si>
    <t>已完成项目尽调</t>
  </si>
  <si>
    <t>多次到江西考察，洽谈合同细节，选址和尽调</t>
  </si>
  <si>
    <t>东上雅郡项目</t>
  </si>
  <si>
    <t>赵传筠</t>
  </si>
  <si>
    <t>1#、9#负一层地库完成；2#、3＃、6#基础完成；7#毛石砼垫层完成；4#支地库模板；11#基础开挖2分之一；12#地梁完成2分之一；5#、8#、10＃钻孔爆破石方。</t>
  </si>
  <si>
    <t>平整场地完成，临舍搭建，临时施工道路及辅助设施完成，地槽开挖</t>
  </si>
  <si>
    <t>智慧物流建设项目</t>
  </si>
  <si>
    <t xml:space="preserve">2号厂房喷漆已完成，正在顶棚搭建
</t>
  </si>
  <si>
    <t xml:space="preserve">场地平整完成，围墙和传达室施工完成，正在对2号厂房升级改造
</t>
  </si>
  <si>
    <t>2020-370406-14-03-031980</t>
  </si>
  <si>
    <t>待正式合同签订后办理</t>
  </si>
  <si>
    <t>鲁（2020）枣庄市不动产第3001070</t>
  </si>
  <si>
    <t>山环审字（2018）42号</t>
  </si>
  <si>
    <t>后官庄社区青屏路新农村建设项目</t>
  </si>
  <si>
    <t>李洪波</t>
  </si>
  <si>
    <t>完成地勘</t>
  </si>
  <si>
    <t>完成地勘和图纸设计、场地整平</t>
  </si>
  <si>
    <t>御膳园综合体二期项目</t>
  </si>
  <si>
    <t>附楼外墙施工，内墙砌垒，主楼安全通道施工</t>
  </si>
  <si>
    <t xml:space="preserve">整体框架完成，辅助楼外墙抹灰施工完成。与维也纳酒店签订合同，正在做内部
</t>
  </si>
  <si>
    <t>2019-370406-61-03-079572</t>
  </si>
  <si>
    <t>枣自资规行字（2019）151号</t>
  </si>
  <si>
    <t>电子监管号3704062020B001148</t>
  </si>
  <si>
    <t>西集镇龙河湿地水质净化工程项目</t>
  </si>
  <si>
    <t>清淤完工、河南岸木栈道完工、荷花种植完工。</t>
  </si>
  <si>
    <t>1、湿地清淤工程已完成。
2、荷花池扩大范围，正在施工中。
3、湿地南岸防护栏施工中。
4、北岸挡墙施工中。
5、沿河芝樱花种植正在施工。
6、木栈道正在施工。
7、观景平台正在施工。
8、景观桥正在施工。</t>
  </si>
  <si>
    <t>2019-370406-77-03-003979</t>
  </si>
  <si>
    <t>枣山规函字[2019]06号</t>
  </si>
  <si>
    <t>不新增建设用地</t>
  </si>
  <si>
    <t>山环审字[2019]31号</t>
  </si>
  <si>
    <t>山亭区西集生态保护区破损山体修复项目</t>
  </si>
  <si>
    <t>分批爆破，清运碎石，整理场地</t>
  </si>
  <si>
    <t>路基整平、安装板房、架电、冲洗平台基础、蓄水池、1500米爆破钻孔、分批爆破，清理碎石</t>
  </si>
  <si>
    <t>山行审字（2020）68号</t>
  </si>
  <si>
    <t>山自资规字〔2020〕25号</t>
  </si>
  <si>
    <t>枣环山审[2020]27号</t>
  </si>
  <si>
    <t>周村南山矿区建筑石料用灰岩矿项目</t>
  </si>
  <si>
    <t>桑村镇
亿泰集团</t>
  </si>
  <si>
    <t xml:space="preserve">  厂区地磅土建立工程施工完成，157、159平台场地平整正在施工。
  临时用地土地复垦方案已通过区自然资源局评审，近期完成用地手续办理。矿山初步设计、安全预评价及安全设施设计已编制完毕，安全设施设计审查申请已报送到区行政审批局，近期组织专家评审。骨料生产线建设工程设计已基本完成，目前正在着手办理项目规划许可及施工许可相关手续。</t>
  </si>
  <si>
    <t xml:space="preserve">  完成了骨料生产线65亩土地的地面附着物清理，完成了厂区周边围挡设立，搭建了办公、生活用房，完成了164及170平台场地平整，厂区地磅土建立工程施工完成，157、159平台场地平整正在施工。
  临时用地土地复垦方案已通过区自然资源局评审，近期完成用地手续办理。矿山初步设计、安全预评价及安全设施设计已编制完毕，安全设施设计审查申请已报送到区行政审批局，近期组织专家评审。骨料生产线建设工程设计已基本完成，目前正在着手办理项目规划许可及施工许可相关手续。</t>
  </si>
  <si>
    <t>2020-370406-10-03-006387</t>
  </si>
  <si>
    <t>(枣行审投[2020]A4号</t>
  </si>
  <si>
    <t>新一代节能降耗滤清器干式检漏机项目</t>
  </si>
  <si>
    <t>研发楼、车间正在施工</t>
  </si>
  <si>
    <t>研发楼、车间正在装修</t>
  </si>
  <si>
    <t>2020-370406-38-03-054305</t>
  </si>
  <si>
    <t>建设用地规划许可证建字第37040620200013号</t>
  </si>
  <si>
    <t>山国用2015第039号</t>
  </si>
  <si>
    <t>枣环山审[2020]70号</t>
  </si>
  <si>
    <t>福尔德汽车配件二期项目</t>
  </si>
  <si>
    <t xml:space="preserve">是 </t>
  </si>
  <si>
    <t>部分完成</t>
  </si>
  <si>
    <t>基本完成</t>
  </si>
  <si>
    <t>2018-370000-36-03-003696</t>
  </si>
  <si>
    <t>枣自资规行（山）字〔2020〕009号</t>
  </si>
  <si>
    <t>370406103219GB0008</t>
  </si>
  <si>
    <t>山环审字（2018）31号</t>
  </si>
  <si>
    <t>山亭区依山口矿区建筑石料加工项目</t>
  </si>
  <si>
    <t>现场进行场平工作，183平台清理完毕；175平台局部破碎清理；空压机房和机械料仓基础完成；183平台的二筛基础正在开挖</t>
  </si>
  <si>
    <t>围挡安装完成，场平完成90%，矿区内部分基础开始施工</t>
  </si>
  <si>
    <t>2020-370406-10-03-101879</t>
  </si>
  <si>
    <t>枣环许可字[2021]20号</t>
  </si>
  <si>
    <t>山亭区玉子山矿区建筑石料加工项目</t>
  </si>
  <si>
    <t>已完成矿区EPC总承包招标工作，正在进行场平工作</t>
  </si>
  <si>
    <t>2020-370406-10-03-101882</t>
  </si>
  <si>
    <t>枣环许可字[2021]19号</t>
  </si>
  <si>
    <t>年产4万吨新型阻燃热稳定材料生产项目</t>
  </si>
  <si>
    <t>李  勇</t>
  </si>
  <si>
    <t>购置设备，正在安装调试，完善消防、电力、环保安全等设施设备</t>
  </si>
  <si>
    <t>厂房已建成，设备安装完成，准备调试</t>
  </si>
  <si>
    <t>2020-370406-30-03-003219</t>
  </si>
  <si>
    <t>属于僵尸企业清理盘活，按历史遗留问题协调化解中</t>
  </si>
  <si>
    <t>枣环山审[2020]17号</t>
  </si>
  <si>
    <t>山亭区城头镇龙潭田园综合体项目</t>
  </si>
  <si>
    <t>六栋大棚主体已建好，设备正在安装，场地主路完成硬化</t>
  </si>
  <si>
    <t>大棚已建成，内部设备安装中</t>
  </si>
  <si>
    <t>2020-370406-01-03-144783</t>
  </si>
  <si>
    <t>不需办理</t>
  </si>
  <si>
    <t>月亮湾锦绣湾里夜游经济
项目</t>
  </si>
  <si>
    <t>研学基地正在建设，内部开始装修，停车场正在整理场地</t>
  </si>
  <si>
    <t>水幕电影、喊泉、音乐喷泉安装完成，调试完成，研学基地等正在建设</t>
  </si>
  <si>
    <t>2020-370406-78-03-127597</t>
  </si>
  <si>
    <t>偶遇·桃花源鹿鸣小镇项目</t>
  </si>
  <si>
    <t>冯卯镇</t>
  </si>
  <si>
    <t>入场道路已完成路基建设，正在推进场内地面整平。</t>
  </si>
  <si>
    <t>已经完成项目备案、项目可行性研究报告、设施农用地备案、环评备案。入场道路已完成路基建设，正在推进场内地面整平。</t>
  </si>
  <si>
    <t>2020-370406-72-03-144020</t>
  </si>
  <si>
    <t>年出栏2400万只肉鸡养殖和深加工项目</t>
  </si>
  <si>
    <t>会同自然资源局、畜牧局等部门规划设计进厂道路，优化设计方案，等待批复。</t>
  </si>
  <si>
    <t>已经完成项目立项和设施农用地备案、环评手续，会同自然资源局、畜牧局等部门规划设计进厂道路，优化设计方案。计划近期开工。</t>
  </si>
  <si>
    <t>2020-370406-03-03-146620</t>
  </si>
  <si>
    <t>已完成项目养殖用地设施农用地备案手续</t>
  </si>
  <si>
    <t>已办理设施用地备案手续</t>
  </si>
  <si>
    <t>202137040600000016</t>
  </si>
  <si>
    <t>百家兴保健食品项目</t>
  </si>
  <si>
    <t>已开始试生产，调试设备，新装两条机械手</t>
  </si>
  <si>
    <t>防尘车间装修完成，设备安装完毕，已开始试生产，调试设备，新装两条机械手</t>
  </si>
  <si>
    <t>2020-370406-14-03-138770</t>
  </si>
  <si>
    <t>原有厂房升级改造</t>
  </si>
  <si>
    <t>年产20000吨营养代餐食品项目</t>
  </si>
  <si>
    <t>1#和3#厂房地面施工施工完成，开始装修，2#厂房开工建设</t>
  </si>
  <si>
    <t>1#和3#厂房地面施工施工完成，开始装修，3#厂房开工建设</t>
  </si>
  <si>
    <t>2106-370406-04-01-447462</t>
  </si>
  <si>
    <t>一期分装项目不需办理环评</t>
  </si>
  <si>
    <t>汇鑫建材项目</t>
  </si>
  <si>
    <t>徐庄镇</t>
  </si>
  <si>
    <t>安装传输设备及总控室设备</t>
  </si>
  <si>
    <t>订购提升设备，总控室设计及施工</t>
  </si>
  <si>
    <t>2020-370406-30-03-005371</t>
  </si>
  <si>
    <t>山东省临时建设用地规划许可证LS370406202000001</t>
  </si>
  <si>
    <t>枣庄市山亭区自然资源局山自资[2020]1号</t>
  </si>
  <si>
    <t>山环意字[2020]20号</t>
  </si>
  <si>
    <t>星球光伏电站项目</t>
  </si>
  <si>
    <t>安装340W光伏组件约5.88万块及储能设施</t>
  </si>
  <si>
    <t>2020-370406-44-03-054309</t>
  </si>
  <si>
    <t>山自资规字[2020]29号</t>
  </si>
  <si>
    <t>关于光伏电站项目三期占地情况说明</t>
  </si>
  <si>
    <t>山环审字[2016]B-33号</t>
  </si>
  <si>
    <t>新农创（山亭区）现代高效农业科技产业园项目</t>
  </si>
  <si>
    <t>完成了项目立项备案，可研报告</t>
  </si>
  <si>
    <t>成立了新农创城乡融合发展（枣庄）有限公司，并办理了营业执照。产业规划设计进展完成60%， 完成了能源板块公司新农创京能发展有限公司注册。
完成了项目立项备案，可研报告。</t>
  </si>
  <si>
    <t>2020-370406-01-03-105489</t>
  </si>
  <si>
    <t>无需征地</t>
  </si>
  <si>
    <t>山东山好跨境电商产业园（欧科食品检测中心）</t>
  </si>
  <si>
    <t>1号和3号楼正在施工浇筑第11层，2号主体楼正在施工浇筑第10层。     。</t>
  </si>
  <si>
    <t>地下车库完工，土方回填完成，地上两层裙楼全部完工。1号和3号楼施工浇筑完第10层，2号主体楼施工浇筑完第9层。立项、用地、环评手续已办理完毕。</t>
  </si>
  <si>
    <t>2020-370406-74-03-112511</t>
  </si>
  <si>
    <t>鲁（2020）枣庄市不动产第3001890号</t>
  </si>
  <si>
    <t>202037040600000126</t>
  </si>
  <si>
    <t>区级储备类重点项目（12个）</t>
  </si>
  <si>
    <t>汉诺佳池葡萄酒、白兰地建设项目</t>
  </si>
  <si>
    <t>储备类项目</t>
  </si>
  <si>
    <t>否</t>
  </si>
  <si>
    <t>签订土地出让协议，已完成地勘、规划设计图</t>
  </si>
  <si>
    <t>已完成招拍挂手续，签订土地出让协议，已完成地勘、规划设计图</t>
  </si>
  <si>
    <t>20203704061503049812（地点有变动，后期会进行立项变更）</t>
  </si>
  <si>
    <t>山自资规字[2021]3号</t>
  </si>
  <si>
    <t>八度阳光新型智慧能源项目</t>
  </si>
  <si>
    <t>待定</t>
  </si>
  <si>
    <t>正在洽谈</t>
  </si>
  <si>
    <t>未办理（项目正在前期洽谈阶段）</t>
  </si>
  <si>
    <t>省级现代农业产业园</t>
  </si>
  <si>
    <t>区农业
农村局
徐庄镇</t>
  </si>
  <si>
    <t>省农业厅、省财政厅关于公布2020年省级现代农业产业园创建的名单（鲁农发规字[2020]27号）</t>
  </si>
  <si>
    <t>灵芝湖水利风景区移民村基础设施建设项目</t>
  </si>
  <si>
    <t>绿色环保建材产业化建设项目</t>
  </si>
  <si>
    <t>2020-370406-30-03-028420</t>
  </si>
  <si>
    <t>地字370406202000026</t>
  </si>
  <si>
    <t>枣环山审[2020]35号</t>
  </si>
  <si>
    <t>山亭区豆制品产业融合示范园核心区项目</t>
  </si>
  <si>
    <t>山鑫电子科技项目</t>
  </si>
  <si>
    <t>进行水电施工及室内清理，准备室内装修</t>
  </si>
  <si>
    <t>钢结构柱、梁完成、顶棚施工、外墙板施工，二楼地面施工完成，正在进行 水电施工进行水电施工及室内清理，准备室内装修</t>
  </si>
  <si>
    <t>2103-370406-04-01-19445</t>
  </si>
  <si>
    <t>盘活原村委会建设用的无需办理</t>
  </si>
  <si>
    <t>机动车检车设备智能制造建设项目</t>
  </si>
  <si>
    <t>2020-370406-40-03-104135</t>
  </si>
  <si>
    <t>山国用2007第049号</t>
  </si>
  <si>
    <t>低聚麦芽糖生产项目</t>
  </si>
  <si>
    <t>2020-370406-14-03-140728</t>
  </si>
  <si>
    <t>山规字[2013]21号</t>
  </si>
  <si>
    <t>山国土资字[2013]52号</t>
  </si>
  <si>
    <t>山环审字【2015】B-27号</t>
  </si>
  <si>
    <t>新台高速山亭现代物流产业园项目</t>
  </si>
  <si>
    <t>北庄镇红色小镇项目</t>
  </si>
  <si>
    <t>2020-370406-88-01-008036</t>
  </si>
  <si>
    <t>益生菌、食品及保健食品的研发、生产和销售项目</t>
  </si>
  <si>
    <t xml:space="preserve">否 </t>
  </si>
  <si>
    <t>2020-370406-14-03-128467</t>
  </si>
  <si>
    <r>
      <rPr>
        <sz val="16"/>
        <rFont val="宋体"/>
        <charset val="1"/>
      </rPr>
      <t>备注：</t>
    </r>
    <r>
      <rPr>
        <sz val="16"/>
        <color rgb="FFFF0000"/>
        <rFont val="宋体"/>
        <charset val="1"/>
      </rPr>
      <t>■</t>
    </r>
    <r>
      <rPr>
        <sz val="16"/>
        <rFont val="宋体"/>
        <charset val="1"/>
      </rPr>
      <t>标注为进度缓慢项目；</t>
    </r>
    <r>
      <rPr>
        <sz val="16"/>
        <color rgb="FFFFC000"/>
        <rFont val="宋体"/>
        <charset val="1"/>
      </rPr>
      <t>■</t>
    </r>
    <r>
      <rPr>
        <sz val="16"/>
        <rFont val="宋体"/>
        <charset val="1"/>
      </rPr>
      <t>标注为需要进一步加快推进的项目；</t>
    </r>
    <r>
      <rPr>
        <sz val="16"/>
        <color theme="9"/>
        <rFont val="宋体"/>
        <charset val="1"/>
      </rPr>
      <t>■</t>
    </r>
    <r>
      <rPr>
        <sz val="16"/>
        <rFont val="宋体"/>
        <charset val="1"/>
      </rPr>
      <t xml:space="preserve">标注为进展较快（年度计划投资完成率超过时间进度）的项目。      </t>
    </r>
    <r>
      <rPr>
        <sz val="16"/>
        <color rgb="FFFF0000"/>
        <rFont val="宋体"/>
        <charset val="1"/>
      </rPr>
      <t>●</t>
    </r>
    <r>
      <rPr>
        <sz val="16"/>
        <rFont val="宋体"/>
        <charset val="1"/>
      </rPr>
      <t>标注为未开工、未办理相关手续、未纳统的项目，待项目开工、手续办理后变成</t>
    </r>
    <r>
      <rPr>
        <sz val="16"/>
        <color theme="9"/>
        <rFont val="宋体"/>
        <charset val="1"/>
      </rPr>
      <t>●</t>
    </r>
    <r>
      <rPr>
        <sz val="16"/>
        <rFont val="宋体"/>
        <charset val="1"/>
      </rPr>
      <t>。</t>
    </r>
  </si>
  <si>
    <t>2021年6月份全区优质重点项目进度表</t>
  </si>
  <si>
    <t>（欧科食品检测中心）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</si>
</sst>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 "/>
    <numFmt numFmtId="43" formatCode="_ * #,##0.00_ ;_ * \-#,##0.00_ ;_ * &quot;-&quot;??_ ;_ @_ "/>
  </numFmts>
  <fonts count="42">
    <font>
      <sz val="12"/>
      <name val="宋体"/>
      <charset val="1"/>
    </font>
    <font>
      <b/>
      <sz val="16"/>
      <color theme="1"/>
      <name val="宋体"/>
      <charset val="1"/>
    </font>
    <font>
      <sz val="16"/>
      <color theme="1"/>
      <name val="宋体"/>
      <charset val="1"/>
    </font>
    <font>
      <sz val="16"/>
      <color theme="1"/>
      <name val="宋体"/>
      <charset val="134"/>
    </font>
    <font>
      <sz val="48"/>
      <name val="方正小标宋_GBK"/>
      <charset val="1"/>
    </font>
    <font>
      <b/>
      <sz val="16"/>
      <name val="宋体"/>
      <charset val="1"/>
    </font>
    <font>
      <sz val="16"/>
      <name val="宋体"/>
      <charset val="1"/>
    </font>
    <font>
      <sz val="16"/>
      <name val="宋体"/>
      <charset val="134"/>
    </font>
    <font>
      <sz val="12"/>
      <color rgb="FFFF0000"/>
      <name val="宋体"/>
      <charset val="1"/>
    </font>
    <font>
      <sz val="12"/>
      <color indexed="10"/>
      <name val="宋体"/>
      <charset val="1"/>
    </font>
    <font>
      <sz val="12"/>
      <color indexed="8"/>
      <name val="宋体"/>
      <charset val="1"/>
    </font>
    <font>
      <sz val="11"/>
      <name val="宋体"/>
      <charset val="1"/>
    </font>
    <font>
      <b/>
      <sz val="16"/>
      <color rgb="FFFF0000"/>
      <name val="宋体"/>
      <charset val="1"/>
    </font>
    <font>
      <sz val="16"/>
      <color rgb="FFFF0000"/>
      <name val="宋体"/>
      <charset val="1"/>
    </font>
    <font>
      <sz val="16"/>
      <color rgb="FF00B050"/>
      <name val="宋体"/>
      <charset val="134"/>
    </font>
    <font>
      <sz val="16"/>
      <color rgb="FFFF0000"/>
      <name val="宋体"/>
      <charset val="134"/>
    </font>
    <font>
      <sz val="16"/>
      <color rgb="FFFF0000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  <scheme val="major"/>
    </font>
    <font>
      <sz val="11"/>
      <color indexed="9"/>
      <name val="宋体"/>
      <charset val="1"/>
    </font>
    <font>
      <sz val="11"/>
      <color indexed="8"/>
      <name val="宋体"/>
      <charset val="1"/>
    </font>
    <font>
      <sz val="11"/>
      <color indexed="19"/>
      <name val="宋体"/>
      <charset val="1"/>
    </font>
    <font>
      <b/>
      <sz val="11"/>
      <color indexed="54"/>
      <name val="宋体"/>
      <charset val="1"/>
    </font>
    <font>
      <b/>
      <sz val="18"/>
      <color indexed="54"/>
      <name val="宋体"/>
      <charset val="1"/>
    </font>
    <font>
      <sz val="11"/>
      <color indexed="53"/>
      <name val="宋体"/>
      <charset val="1"/>
    </font>
    <font>
      <b/>
      <sz val="11"/>
      <color indexed="9"/>
      <name val="宋体"/>
      <charset val="1"/>
    </font>
    <font>
      <b/>
      <sz val="11"/>
      <color indexed="63"/>
      <name val="宋体"/>
      <charset val="1"/>
    </font>
    <font>
      <sz val="11"/>
      <color indexed="62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u/>
      <sz val="11"/>
      <color indexed="20"/>
      <name val="宋体"/>
      <charset val="1"/>
    </font>
    <font>
      <u/>
      <sz val="11"/>
      <color indexed="12"/>
      <name val="宋体"/>
      <charset val="1"/>
    </font>
    <font>
      <sz val="11"/>
      <color indexed="16"/>
      <name val="宋体"/>
      <charset val="1"/>
    </font>
    <font>
      <b/>
      <sz val="13"/>
      <color indexed="54"/>
      <name val="宋体"/>
      <charset val="1"/>
    </font>
    <font>
      <sz val="11"/>
      <color indexed="10"/>
      <name val="宋体"/>
      <charset val="1"/>
    </font>
    <font>
      <b/>
      <sz val="15"/>
      <color indexed="54"/>
      <name val="宋体"/>
      <charset val="1"/>
    </font>
    <font>
      <b/>
      <sz val="11"/>
      <color indexed="53"/>
      <name val="宋体"/>
      <charset val="1"/>
    </font>
    <font>
      <i/>
      <sz val="11"/>
      <color indexed="23"/>
      <name val="宋体"/>
      <charset val="1"/>
    </font>
    <font>
      <sz val="16"/>
      <name val="仿宋_GB2312"/>
      <charset val="134"/>
    </font>
    <font>
      <sz val="16"/>
      <color rgb="FFFFC000"/>
      <name val="宋体"/>
      <charset val="1"/>
    </font>
    <font>
      <sz val="16"/>
      <color theme="9"/>
      <name val="宋体"/>
      <charset val="1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8"/>
      </bottom>
      <diagonal/>
    </border>
  </borders>
  <cellStyleXfs count="59"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14" borderId="0">
      <alignment vertical="center"/>
    </xf>
    <xf numFmtId="0" fontId="21" fillId="17" borderId="0">
      <alignment vertical="center"/>
    </xf>
    <xf numFmtId="0" fontId="0" fillId="0" borderId="0">
      <alignment vertical="center"/>
    </xf>
    <xf numFmtId="0" fontId="20" fillId="19" borderId="0">
      <alignment vertical="center"/>
    </xf>
    <xf numFmtId="0" fontId="21" fillId="18" borderId="0">
      <alignment vertical="center"/>
    </xf>
    <xf numFmtId="0" fontId="21" fillId="18" borderId="0">
      <alignment vertical="center"/>
    </xf>
    <xf numFmtId="0" fontId="20" fillId="15" borderId="0">
      <alignment vertical="center"/>
    </xf>
    <xf numFmtId="0" fontId="21" fillId="9" borderId="0">
      <alignment vertical="center"/>
    </xf>
    <xf numFmtId="0" fontId="23" fillId="0" borderId="15">
      <alignment vertical="center"/>
    </xf>
    <xf numFmtId="0" fontId="38" fillId="0" borderId="0">
      <alignment vertical="center"/>
    </xf>
    <xf numFmtId="0" fontId="29" fillId="0" borderId="16">
      <alignment vertical="center"/>
    </xf>
    <xf numFmtId="9" fontId="0" fillId="0" borderId="0">
      <alignment vertical="center"/>
    </xf>
    <xf numFmtId="43" fontId="0" fillId="0" borderId="0">
      <alignment vertical="center"/>
    </xf>
    <xf numFmtId="0" fontId="34" fillId="0" borderId="17">
      <alignment vertical="center"/>
    </xf>
    <xf numFmtId="42" fontId="0" fillId="0" borderId="0">
      <alignment vertical="center"/>
    </xf>
    <xf numFmtId="0" fontId="0" fillId="0" borderId="0">
      <alignment vertical="center"/>
    </xf>
    <xf numFmtId="0" fontId="20" fillId="7" borderId="0">
      <alignment vertical="center"/>
    </xf>
    <xf numFmtId="0" fontId="35" fillId="0" borderId="0">
      <alignment vertical="center"/>
    </xf>
    <xf numFmtId="0" fontId="21" fillId="11" borderId="0">
      <alignment vertical="center"/>
    </xf>
    <xf numFmtId="0" fontId="0" fillId="0" borderId="0">
      <alignment vertical="center"/>
    </xf>
    <xf numFmtId="0" fontId="20" fillId="16" borderId="0">
      <alignment vertical="center"/>
    </xf>
    <xf numFmtId="0" fontId="36" fillId="0" borderId="17">
      <alignment vertical="center"/>
    </xf>
    <xf numFmtId="0" fontId="32" fillId="0" borderId="0">
      <alignment vertical="center"/>
    </xf>
    <xf numFmtId="0" fontId="21" fillId="13" borderId="0">
      <alignment vertical="center"/>
    </xf>
    <xf numFmtId="44" fontId="0" fillId="0" borderId="0">
      <alignment vertical="center"/>
    </xf>
    <xf numFmtId="0" fontId="21" fillId="11" borderId="0">
      <alignment vertical="center"/>
    </xf>
    <xf numFmtId="0" fontId="37" fillId="13" borderId="14">
      <alignment vertical="center"/>
    </xf>
    <xf numFmtId="0" fontId="31" fillId="0" borderId="0">
      <alignment vertical="center"/>
    </xf>
    <xf numFmtId="41" fontId="0" fillId="0" borderId="0">
      <alignment vertical="center"/>
    </xf>
    <xf numFmtId="0" fontId="20" fillId="22" borderId="0">
      <alignment vertical="center"/>
    </xf>
    <xf numFmtId="0" fontId="21" fillId="14" borderId="0">
      <alignment vertical="center"/>
    </xf>
    <xf numFmtId="0" fontId="0" fillId="0" borderId="0">
      <alignment vertical="center"/>
    </xf>
    <xf numFmtId="0" fontId="20" fillId="14" borderId="0">
      <alignment vertical="center"/>
    </xf>
    <xf numFmtId="0" fontId="28" fillId="7" borderId="14">
      <alignment vertical="center"/>
    </xf>
    <xf numFmtId="0" fontId="27" fillId="13" borderId="13">
      <alignment vertical="center"/>
    </xf>
    <xf numFmtId="0" fontId="26" fillId="6" borderId="12">
      <alignment vertical="center"/>
    </xf>
    <xf numFmtId="0" fontId="0" fillId="0" borderId="0">
      <alignment vertical="center"/>
    </xf>
    <xf numFmtId="0" fontId="25" fillId="0" borderId="11">
      <alignment vertical="center"/>
    </xf>
    <xf numFmtId="0" fontId="20" fillId="12" borderId="0">
      <alignment vertical="center"/>
    </xf>
    <xf numFmtId="0" fontId="0" fillId="0" borderId="0"/>
    <xf numFmtId="0" fontId="20" fillId="14" borderId="0">
      <alignment vertical="center"/>
    </xf>
    <xf numFmtId="0" fontId="21" fillId="11" borderId="10">
      <alignment vertical="center"/>
    </xf>
    <xf numFmtId="0" fontId="24" fillId="0" borderId="0">
      <alignment vertical="center"/>
    </xf>
    <xf numFmtId="0" fontId="30" fillId="17" borderId="0">
      <alignment vertical="center"/>
    </xf>
    <xf numFmtId="0" fontId="23" fillId="0" borderId="0">
      <alignment vertical="center"/>
    </xf>
    <xf numFmtId="0" fontId="20" fillId="10" borderId="0">
      <alignment vertical="center"/>
    </xf>
    <xf numFmtId="0" fontId="22" fillId="9" borderId="0">
      <alignment vertical="center"/>
    </xf>
    <xf numFmtId="0" fontId="21" fillId="8" borderId="0">
      <alignment vertical="center"/>
    </xf>
    <xf numFmtId="0" fontId="33" fillId="21" borderId="0">
      <alignment vertical="center"/>
    </xf>
    <xf numFmtId="0" fontId="20" fillId="20" borderId="0">
      <alignment vertical="center"/>
    </xf>
    <xf numFmtId="0" fontId="21" fillId="18" borderId="0">
      <alignment vertical="center"/>
    </xf>
    <xf numFmtId="0" fontId="0" fillId="0" borderId="0"/>
    <xf numFmtId="0" fontId="20" fillId="7" borderId="0">
      <alignment vertical="center"/>
    </xf>
    <xf numFmtId="0" fontId="21" fillId="7" borderId="0">
      <alignment vertical="center"/>
    </xf>
    <xf numFmtId="0" fontId="20" fillId="6" borderId="0">
      <alignment vertical="center"/>
    </xf>
  </cellStyleXfs>
  <cellXfs count="99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43" applyFont="true" applyFill="true" applyBorder="true" applyAlignment="true">
      <alignment horizontal="center" vertical="center" wrapText="true"/>
    </xf>
    <xf numFmtId="177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43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vertical="center" wrapText="true"/>
    </xf>
    <xf numFmtId="0" fontId="8" fillId="2" borderId="0" xfId="0" applyFont="true" applyFill="true" applyBorder="true">
      <alignment vertical="center"/>
    </xf>
    <xf numFmtId="0" fontId="8" fillId="0" borderId="0" xfId="0" applyFont="true">
      <alignment vertical="center"/>
    </xf>
    <xf numFmtId="0" fontId="8" fillId="2" borderId="0" xfId="0" applyFont="true" applyFill="true">
      <alignment vertical="center"/>
    </xf>
    <xf numFmtId="0" fontId="9" fillId="0" borderId="0" xfId="0" applyFont="true" applyFill="true" applyBorder="true">
      <alignment vertical="center"/>
    </xf>
    <xf numFmtId="0" fontId="10" fillId="0" borderId="0" xfId="0" applyFont="true" applyFill="true" applyBorder="true">
      <alignment vertical="center"/>
    </xf>
    <xf numFmtId="0" fontId="11" fillId="0" borderId="0" xfId="0" applyFont="true" applyFill="true" applyBorder="true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/>
    </xf>
    <xf numFmtId="0" fontId="12" fillId="2" borderId="1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0" fontId="5" fillId="0" borderId="8" xfId="0" applyFont="true" applyFill="true" applyBorder="true" applyAlignment="true">
      <alignment horizontal="center" vertical="center" wrapText="true"/>
    </xf>
    <xf numFmtId="0" fontId="6" fillId="0" borderId="1" xfId="43" applyFont="true" applyFill="true" applyBorder="true" applyAlignment="true">
      <alignment horizontal="left" vertical="center" wrapText="true"/>
    </xf>
    <xf numFmtId="0" fontId="6" fillId="0" borderId="9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left" vertical="center" wrapText="true"/>
    </xf>
    <xf numFmtId="0" fontId="13" fillId="2" borderId="1" xfId="0" applyFont="true" applyFill="true" applyBorder="true" applyAlignment="true">
      <alignment horizontal="center" vertical="center" wrapText="true"/>
    </xf>
    <xf numFmtId="0" fontId="13" fillId="2" borderId="1" xfId="0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2" xfId="43" applyFont="true" applyFill="true" applyBorder="true" applyAlignment="true">
      <alignment horizontal="left" vertical="center" wrapText="true"/>
    </xf>
    <xf numFmtId="0" fontId="6" fillId="0" borderId="9" xfId="0" applyFont="true" applyFill="true" applyBorder="true" applyAlignment="true">
      <alignment horizontal="left" vertical="center" wrapText="true"/>
    </xf>
    <xf numFmtId="0" fontId="6" fillId="0" borderId="9" xfId="43" applyFont="true" applyFill="true" applyBorder="true" applyAlignment="true">
      <alignment horizontal="left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5" fillId="0" borderId="9" xfId="0" applyFont="true" applyFill="true" applyBorder="true" applyAlignment="true">
      <alignment horizontal="center" vertical="center" wrapText="true"/>
    </xf>
    <xf numFmtId="177" fontId="5" fillId="0" borderId="9" xfId="0" applyNumberFormat="true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1" xfId="43" applyFont="true" applyFill="true" applyBorder="true" applyAlignment="true">
      <alignment horizontal="center" vertical="center" wrapText="true"/>
    </xf>
    <xf numFmtId="0" fontId="13" fillId="0" borderId="1" xfId="43" applyFont="true" applyFill="true" applyBorder="true" applyAlignment="true">
      <alignment horizontal="center" vertical="center" wrapText="true"/>
    </xf>
    <xf numFmtId="177" fontId="13" fillId="0" borderId="1" xfId="0" applyNumberFormat="true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177" fontId="13" fillId="2" borderId="1" xfId="0" applyNumberFormat="true" applyFont="true" applyFill="true" applyBorder="true" applyAlignment="true">
      <alignment horizontal="center" vertical="center" wrapText="true"/>
    </xf>
    <xf numFmtId="0" fontId="16" fillId="2" borderId="1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/>
    </xf>
    <xf numFmtId="177" fontId="6" fillId="0" borderId="2" xfId="0" applyNumberFormat="true" applyFont="true" applyFill="true" applyBorder="true" applyAlignment="true">
      <alignment horizontal="center" vertical="center" wrapText="true"/>
    </xf>
    <xf numFmtId="177" fontId="6" fillId="0" borderId="9" xfId="0" applyNumberFormat="true" applyFont="true" applyFill="true" applyBorder="true" applyAlignment="true">
      <alignment horizontal="center" vertical="center" wrapText="true"/>
    </xf>
    <xf numFmtId="0" fontId="6" fillId="0" borderId="2" xfId="43" applyFont="true" applyFill="true" applyBorder="true" applyAlignment="true">
      <alignment horizontal="center" vertical="center" wrapText="true"/>
    </xf>
    <xf numFmtId="0" fontId="6" fillId="0" borderId="9" xfId="43" applyFont="true" applyFill="true" applyBorder="true" applyAlignment="true">
      <alignment horizontal="center" vertical="center" wrapText="true"/>
    </xf>
    <xf numFmtId="177" fontId="6" fillId="0" borderId="1" xfId="43" applyNumberFormat="true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/>
    </xf>
    <xf numFmtId="0" fontId="17" fillId="0" borderId="1" xfId="0" applyFont="true" applyFill="true" applyBorder="true" applyAlignment="true">
      <alignment horizontal="center" vertical="center" wrapText="true"/>
    </xf>
    <xf numFmtId="0" fontId="12" fillId="2" borderId="1" xfId="0" applyFont="true" applyFill="true" applyBorder="true" applyAlignment="true">
      <alignment vertical="center" wrapText="true"/>
    </xf>
    <xf numFmtId="0" fontId="18" fillId="0" borderId="1" xfId="0" applyFont="true" applyFill="true" applyBorder="true" applyAlignment="true">
      <alignment horizontal="center" vertical="center"/>
    </xf>
    <xf numFmtId="10" fontId="18" fillId="0" borderId="1" xfId="0" applyNumberFormat="true" applyFont="true" applyFill="true" applyBorder="true" applyAlignment="true" applyProtection="true">
      <alignment vertical="center" wrapText="true"/>
      <protection locked="false"/>
    </xf>
    <xf numFmtId="0" fontId="5" fillId="0" borderId="9" xfId="0" applyFont="true" applyFill="true" applyBorder="true" applyAlignment="true">
      <alignment vertical="center" wrapText="true"/>
    </xf>
    <xf numFmtId="10" fontId="18" fillId="0" borderId="1" xfId="0" applyNumberFormat="true" applyFont="true" applyFill="true" applyBorder="true" applyAlignment="true">
      <alignment horizontal="center" vertical="center"/>
    </xf>
    <xf numFmtId="10" fontId="7" fillId="3" borderId="1" xfId="0" applyNumberFormat="true" applyFont="true" applyFill="true" applyBorder="true" applyAlignment="true">
      <alignment horizontal="center" vertical="center"/>
    </xf>
    <xf numFmtId="10" fontId="7" fillId="4" borderId="1" xfId="0" applyNumberFormat="true" applyFont="true" applyFill="true" applyBorder="true" applyAlignment="true">
      <alignment horizontal="center" vertical="center"/>
    </xf>
    <xf numFmtId="10" fontId="7" fillId="5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vertical="center"/>
    </xf>
    <xf numFmtId="0" fontId="7" fillId="0" borderId="1" xfId="0" applyFont="true" applyFill="true" applyBorder="true" applyAlignment="true">
      <alignment horizontal="justify" vertical="center" wrapText="true"/>
    </xf>
    <xf numFmtId="10" fontId="15" fillId="4" borderId="1" xfId="0" applyNumberFormat="true" applyFont="true" applyFill="true" applyBorder="true" applyAlignment="true">
      <alignment horizontal="center" vertical="center"/>
    </xf>
    <xf numFmtId="0" fontId="15" fillId="2" borderId="1" xfId="0" applyFont="true" applyFill="true" applyBorder="true" applyAlignment="true">
      <alignment horizontal="center" vertical="center"/>
    </xf>
    <xf numFmtId="10" fontId="15" fillId="2" borderId="1" xfId="0" applyNumberFormat="true" applyFont="true" applyFill="true" applyBorder="true" applyAlignment="true">
      <alignment horizontal="center" vertical="center"/>
    </xf>
    <xf numFmtId="0" fontId="15" fillId="2" borderId="1" xfId="0" applyFont="true" applyFill="true" applyBorder="true" applyAlignment="true">
      <alignment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17" fillId="0" borderId="1" xfId="0" applyFont="true" applyFill="true" applyBorder="true" applyAlignment="true">
      <alignment vertical="center"/>
    </xf>
    <xf numFmtId="0" fontId="17" fillId="0" borderId="1" xfId="0" applyFont="true" applyFill="true" applyBorder="true" applyAlignment="true">
      <alignment vertical="center" wrapText="true"/>
    </xf>
    <xf numFmtId="0" fontId="7" fillId="0" borderId="1" xfId="0" applyFont="true" applyFill="true" applyBorder="true" applyAlignment="true">
      <alignment horizontal="justify" vertical="top" wrapText="true"/>
    </xf>
    <xf numFmtId="0" fontId="17" fillId="0" borderId="1" xfId="0" applyFont="true" applyFill="true" applyBorder="true" applyAlignment="true">
      <alignment horizontal="left" vertical="center" wrapText="true"/>
    </xf>
    <xf numFmtId="176" fontId="7" fillId="0" borderId="1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16" fillId="0" borderId="1" xfId="0" applyFont="true" applyFill="true" applyBorder="true" applyAlignment="true">
      <alignment horizontal="left" vertical="center" wrapText="true"/>
    </xf>
    <xf numFmtId="0" fontId="16" fillId="2" borderId="1" xfId="0" applyFont="true" applyFill="true" applyBorder="true" applyAlignment="true">
      <alignment horizontal="left" vertical="center" wrapText="true"/>
    </xf>
    <xf numFmtId="49" fontId="19" fillId="0" borderId="1" xfId="0" applyNumberFormat="true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left" vertical="center" wrapText="true"/>
    </xf>
    <xf numFmtId="0" fontId="13" fillId="0" borderId="1" xfId="43" applyFont="true" applyFill="true" applyBorder="true" applyAlignment="true">
      <alignment horizontal="left" vertical="center" wrapText="true"/>
    </xf>
    <xf numFmtId="0" fontId="6" fillId="0" borderId="6" xfId="0" applyFont="true" applyFill="true" applyBorder="true" applyAlignment="true">
      <alignment horizontal="left" vertical="center" wrapText="true"/>
    </xf>
    <xf numFmtId="0" fontId="6" fillId="0" borderId="7" xfId="0" applyFont="true" applyFill="true" applyBorder="true" applyAlignment="true">
      <alignment horizontal="left" vertical="center" wrapText="true"/>
    </xf>
    <xf numFmtId="177" fontId="5" fillId="0" borderId="1" xfId="0" applyNumberFormat="true" applyFont="true" applyFill="true" applyBorder="true" applyAlignment="true">
      <alignment vertical="center" wrapText="true"/>
    </xf>
    <xf numFmtId="0" fontId="6" fillId="0" borderId="7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vertical="center" wrapText="true"/>
    </xf>
    <xf numFmtId="10" fontId="7" fillId="0" borderId="1" xfId="0" applyNumberFormat="true" applyFont="true" applyFill="true" applyBorder="true" applyAlignment="true">
      <alignment horizontal="center" vertical="center" wrapText="true"/>
    </xf>
    <xf numFmtId="9" fontId="7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 applyProtection="true">
      <alignment horizontal="left" vertical="center" wrapText="true"/>
    </xf>
    <xf numFmtId="0" fontId="6" fillId="0" borderId="8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 quotePrefix="true">
      <alignment horizontal="left" vertical="center" wrapText="true"/>
    </xf>
    <xf numFmtId="0" fontId="15" fillId="0" borderId="1" xfId="0" applyFont="true" applyFill="true" applyBorder="true" applyAlignment="true" quotePrefix="true">
      <alignment horizontal="left" vertical="center" wrapText="true"/>
    </xf>
    <xf numFmtId="0" fontId="7" fillId="0" borderId="1" xfId="0" applyFont="true" applyFill="true" applyBorder="true" applyAlignment="true" applyProtection="true" quotePrefix="true">
      <alignment horizontal="left" vertical="center" wrapText="true"/>
    </xf>
  </cellXfs>
  <cellStyles count="59">
    <cellStyle name="常规" xfId="0" builtinId="0"/>
    <cellStyle name="常规 9" xfId="1"/>
    <cellStyle name="常规 8" xfId="2"/>
    <cellStyle name="常规 12" xfId="3"/>
    <cellStyle name="40% - 强调文字颜色 6" xfId="4" builtinId="51"/>
    <cellStyle name="20% - 强调文字颜色 6" xfId="5" builtinId="50"/>
    <cellStyle name="常规 11" xfId="6"/>
    <cellStyle name="强调文字颜色 6" xfId="7" builtinId="49"/>
    <cellStyle name="40% - 强调文字颜色 5" xfId="8" builtinId="47"/>
    <cellStyle name="20% - 强调文字颜色 5" xfId="9" builtinId="46"/>
    <cellStyle name="强调文字颜色 5" xfId="10" builtinId="45"/>
    <cellStyle name="40% - 强调文字颜色 4" xfId="11" builtinId="43"/>
    <cellStyle name="标题 3" xfId="12" builtinId="18"/>
    <cellStyle name="解释性文本" xfId="13" builtinId="5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常规 5" xfId="23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常规 6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7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标题 4" xfId="48" builtinId="19"/>
    <cellStyle name="强调文字颜色 1" xfId="49" builtinId="29"/>
    <cellStyle name="适中" xfId="50" builtinId="28"/>
    <cellStyle name="20% - 强调文字颜色 1" xfId="51" builtinId="30"/>
    <cellStyle name="差" xfId="52" builtinId="27"/>
    <cellStyle name="强调文字颜色 2" xfId="53" builtinId="33"/>
    <cellStyle name="40% - 强调文字颜色 1" xfId="54" builtinId="31"/>
    <cellStyle name="常规 2" xfId="55"/>
    <cellStyle name="60% - 强调文字颜色 2" xfId="56" builtinId="36"/>
    <cellStyle name="40% - 强调文字颜色 2" xfId="57" builtinId="35"/>
    <cellStyle name="强调文字颜色 3" xfId="58" builtinId="37"/>
  </cellStyles>
  <dxfs count="1">
    <dxf>
      <fill>
        <patternFill patternType="solid">
          <fgColor rgb="FFFF0000"/>
          <bgColor rgb="FFFFFFFF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>
    <pageSetUpPr fitToPage="true"/>
  </sheetPr>
  <dimension ref="A1:Q84"/>
  <sheetViews>
    <sheetView view="pageBreakPreview" zoomScale="60" zoomScaleNormal="100" zoomScaleSheetLayoutView="60" workbookViewId="0">
      <selection activeCell="A2" sqref="A2:Q70"/>
    </sheetView>
  </sheetViews>
  <sheetFormatPr defaultColWidth="8" defaultRowHeight="14.25"/>
  <cols>
    <col min="1" max="1" width="4.25" style="24" customWidth="true"/>
    <col min="2" max="2" width="33.0333333333333" style="24" customWidth="true"/>
    <col min="3" max="4" width="16.75" style="24" customWidth="true"/>
    <col min="5" max="5" width="17.675" style="24" customWidth="true"/>
    <col min="6" max="6" width="12.3166666666667" style="24" customWidth="true"/>
    <col min="7" max="7" width="10" style="24" customWidth="true"/>
    <col min="8" max="8" width="7.13333333333333" style="25" customWidth="true"/>
    <col min="9" max="10" width="12.1416666666667" style="24" customWidth="true"/>
    <col min="11" max="11" width="11.6083333333333" style="24" customWidth="true"/>
    <col min="12" max="12" width="40" style="24" customWidth="true"/>
    <col min="13" max="13" width="50.7166666666667" style="25" customWidth="true"/>
    <col min="14" max="14" width="15.7083333333333" style="24" customWidth="true"/>
    <col min="15" max="15" width="17.6666666666667" style="24" customWidth="true"/>
    <col min="16" max="16" width="18.5666666666667" style="24" customWidth="true"/>
    <col min="17" max="17" width="17.3166666666667" style="24" customWidth="true"/>
    <col min="18" max="255" width="9" customWidth="true"/>
    <col min="256" max="256" width="9"/>
  </cols>
  <sheetData>
    <row r="1" ht="114" customHeight="true" spans="1:17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="18" customFormat="true" ht="33" customHeight="true" spans="1:17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6" t="s">
        <v>11</v>
      </c>
      <c r="L2" s="26" t="s">
        <v>12</v>
      </c>
      <c r="M2" s="26" t="s">
        <v>13</v>
      </c>
      <c r="N2" s="26" t="s">
        <v>14</v>
      </c>
      <c r="O2" s="26"/>
      <c r="P2" s="26"/>
      <c r="Q2" s="26"/>
    </row>
    <row r="3" s="18" customFormat="true" ht="93" customHeight="true" spans="1:17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63"/>
      <c r="M3" s="26"/>
      <c r="N3" s="26" t="s">
        <v>15</v>
      </c>
      <c r="O3" s="26" t="s">
        <v>16</v>
      </c>
      <c r="P3" s="26" t="s">
        <v>17</v>
      </c>
      <c r="Q3" s="26" t="s">
        <v>18</v>
      </c>
    </row>
    <row r="4" ht="46" hidden="true" customHeight="true" spans="1:17">
      <c r="A4" s="27" t="s">
        <v>19</v>
      </c>
      <c r="B4" s="28"/>
      <c r="C4" s="28"/>
      <c r="D4" s="29"/>
      <c r="E4" s="44"/>
      <c r="F4" s="45">
        <v>353.51</v>
      </c>
      <c r="G4" s="45">
        <f>G5+G18+G28</f>
        <v>76.26</v>
      </c>
      <c r="H4" s="44"/>
      <c r="I4" s="44"/>
      <c r="J4" s="64">
        <f>J5+J18+J28</f>
        <v>370882.44</v>
      </c>
      <c r="K4" s="65">
        <f t="shared" ref="K4:K68" si="0">J4/G4/10000</f>
        <v>0.486339417781275</v>
      </c>
      <c r="L4" s="66"/>
      <c r="M4" s="44"/>
      <c r="N4" s="84"/>
      <c r="O4" s="84"/>
      <c r="P4" s="84"/>
      <c r="Q4" s="84"/>
    </row>
    <row r="5" ht="42" hidden="true" customHeight="true" spans="1:17">
      <c r="A5" s="30" t="s">
        <v>20</v>
      </c>
      <c r="B5" s="31"/>
      <c r="C5" s="31"/>
      <c r="D5" s="32"/>
      <c r="E5" s="11"/>
      <c r="F5" s="15">
        <f>SUM(F6:F17)</f>
        <v>104.16</v>
      </c>
      <c r="G5" s="11">
        <f>G6+G7+G9+G10+G11+G12+G13+G14+G15+G16+G17</f>
        <v>19.45</v>
      </c>
      <c r="H5" s="11"/>
      <c r="I5" s="11"/>
      <c r="J5" s="64">
        <f>J6+J7+J8+J9+J10+J11+J12+J13+J14+J15+J16+J17</f>
        <v>86500</v>
      </c>
      <c r="K5" s="67">
        <f t="shared" si="0"/>
        <v>0.444730077120823</v>
      </c>
      <c r="L5" s="15"/>
      <c r="M5" s="11"/>
      <c r="N5" s="11"/>
      <c r="O5" s="11"/>
      <c r="P5" s="11"/>
      <c r="Q5" s="11"/>
    </row>
    <row r="6" ht="98" hidden="true" customHeight="true" spans="1:17">
      <c r="A6" s="12">
        <v>1</v>
      </c>
      <c r="B6" s="13" t="s">
        <v>21</v>
      </c>
      <c r="C6" s="12" t="s">
        <v>22</v>
      </c>
      <c r="D6" s="12" t="s">
        <v>23</v>
      </c>
      <c r="E6" s="12" t="s">
        <v>24</v>
      </c>
      <c r="F6" s="12">
        <v>5.54</v>
      </c>
      <c r="G6" s="12">
        <v>2.5</v>
      </c>
      <c r="H6" s="46" t="s">
        <v>25</v>
      </c>
      <c r="I6" s="48">
        <v>1000</v>
      </c>
      <c r="J6" s="48">
        <v>1000</v>
      </c>
      <c r="K6" s="68">
        <f t="shared" si="0"/>
        <v>0.04</v>
      </c>
      <c r="L6" s="48" t="s">
        <v>26</v>
      </c>
      <c r="M6" s="48" t="s">
        <v>27</v>
      </c>
      <c r="N6" s="81" t="s">
        <v>28</v>
      </c>
      <c r="O6" s="81" t="s">
        <v>29</v>
      </c>
      <c r="P6" s="81" t="s">
        <v>29</v>
      </c>
      <c r="Q6" s="81" t="s">
        <v>30</v>
      </c>
    </row>
    <row r="7" ht="182.25" hidden="true" spans="1:17">
      <c r="A7" s="12">
        <v>2</v>
      </c>
      <c r="B7" s="13" t="s">
        <v>31</v>
      </c>
      <c r="C7" s="12" t="s">
        <v>22</v>
      </c>
      <c r="D7" s="12" t="s">
        <v>23</v>
      </c>
      <c r="E7" s="12" t="s">
        <v>32</v>
      </c>
      <c r="F7" s="14">
        <v>6</v>
      </c>
      <c r="G7" s="14">
        <v>3</v>
      </c>
      <c r="H7" s="16" t="s">
        <v>33</v>
      </c>
      <c r="I7" s="16">
        <v>1800</v>
      </c>
      <c r="J7" s="16">
        <v>16800</v>
      </c>
      <c r="K7" s="69">
        <f t="shared" si="0"/>
        <v>0.56</v>
      </c>
      <c r="L7" s="17" t="s">
        <v>34</v>
      </c>
      <c r="M7" s="17" t="s">
        <v>35</v>
      </c>
      <c r="N7" s="81" t="s">
        <v>36</v>
      </c>
      <c r="O7" s="81" t="s">
        <v>37</v>
      </c>
      <c r="P7" s="81" t="s">
        <v>37</v>
      </c>
      <c r="Q7" s="81" t="s">
        <v>38</v>
      </c>
    </row>
    <row r="8" ht="101" hidden="true" customHeight="true" spans="1:17">
      <c r="A8" s="12">
        <v>3</v>
      </c>
      <c r="B8" s="13" t="s">
        <v>39</v>
      </c>
      <c r="C8" s="12" t="s">
        <v>40</v>
      </c>
      <c r="D8" s="12" t="s">
        <v>41</v>
      </c>
      <c r="E8" s="12" t="s">
        <v>24</v>
      </c>
      <c r="F8" s="14">
        <v>6.45</v>
      </c>
      <c r="G8" s="14">
        <v>3</v>
      </c>
      <c r="H8" s="47" t="s">
        <v>25</v>
      </c>
      <c r="I8" s="48">
        <v>0</v>
      </c>
      <c r="J8" s="48">
        <v>0</v>
      </c>
      <c r="K8" s="68">
        <f t="shared" si="0"/>
        <v>0</v>
      </c>
      <c r="L8" s="48" t="s">
        <v>26</v>
      </c>
      <c r="M8" s="48" t="s">
        <v>42</v>
      </c>
      <c r="N8" s="81" t="s">
        <v>43</v>
      </c>
      <c r="O8" s="81" t="s">
        <v>44</v>
      </c>
      <c r="P8" s="81" t="s">
        <v>44</v>
      </c>
      <c r="Q8" s="81" t="s">
        <v>45</v>
      </c>
    </row>
    <row r="9" ht="144" hidden="true" customHeight="true" spans="1:17">
      <c r="A9" s="12">
        <v>4</v>
      </c>
      <c r="B9" s="33" t="s">
        <v>46</v>
      </c>
      <c r="C9" s="12" t="s">
        <v>47</v>
      </c>
      <c r="D9" s="12" t="s">
        <v>48</v>
      </c>
      <c r="E9" s="12" t="s">
        <v>49</v>
      </c>
      <c r="F9" s="14">
        <v>30</v>
      </c>
      <c r="G9" s="14">
        <v>2</v>
      </c>
      <c r="H9" s="16" t="s">
        <v>33</v>
      </c>
      <c r="I9" s="16">
        <v>2300</v>
      </c>
      <c r="J9" s="16">
        <v>10800</v>
      </c>
      <c r="K9" s="69">
        <f t="shared" si="0"/>
        <v>0.54</v>
      </c>
      <c r="L9" s="17" t="s">
        <v>50</v>
      </c>
      <c r="M9" s="71"/>
      <c r="N9" s="81" t="s">
        <v>51</v>
      </c>
      <c r="O9" s="81" t="s">
        <v>52</v>
      </c>
      <c r="P9" s="81" t="s">
        <v>52</v>
      </c>
      <c r="Q9" s="47" t="s">
        <v>25</v>
      </c>
    </row>
    <row r="10" ht="60.75" hidden="true" spans="1:17">
      <c r="A10" s="12">
        <v>5</v>
      </c>
      <c r="B10" s="33" t="s">
        <v>53</v>
      </c>
      <c r="C10" s="12" t="s">
        <v>54</v>
      </c>
      <c r="D10" s="12" t="s">
        <v>23</v>
      </c>
      <c r="E10" s="12" t="s">
        <v>55</v>
      </c>
      <c r="F10" s="14">
        <v>5.6</v>
      </c>
      <c r="G10" s="14">
        <v>2</v>
      </c>
      <c r="H10" s="16" t="s">
        <v>33</v>
      </c>
      <c r="I10" s="16">
        <v>0</v>
      </c>
      <c r="J10" s="48">
        <v>9200</v>
      </c>
      <c r="K10" s="70">
        <f t="shared" si="0"/>
        <v>0.46</v>
      </c>
      <c r="L10" s="71"/>
      <c r="M10" s="17"/>
      <c r="N10" s="81" t="s">
        <v>56</v>
      </c>
      <c r="O10" s="47" t="s">
        <v>25</v>
      </c>
      <c r="P10" s="47" t="s">
        <v>25</v>
      </c>
      <c r="Q10" s="47" t="s">
        <v>25</v>
      </c>
    </row>
    <row r="11" ht="60.75" hidden="true" spans="1:17">
      <c r="A11" s="12">
        <v>6</v>
      </c>
      <c r="B11" s="33" t="s">
        <v>57</v>
      </c>
      <c r="C11" s="12" t="s">
        <v>54</v>
      </c>
      <c r="D11" s="12" t="s">
        <v>58</v>
      </c>
      <c r="E11" s="12" t="s">
        <v>55</v>
      </c>
      <c r="F11" s="14">
        <v>3.5</v>
      </c>
      <c r="G11" s="14">
        <v>1.2</v>
      </c>
      <c r="H11" s="16" t="s">
        <v>33</v>
      </c>
      <c r="I11" s="16">
        <v>0</v>
      </c>
      <c r="J11" s="48">
        <v>6200</v>
      </c>
      <c r="K11" s="69">
        <f t="shared" si="0"/>
        <v>0.516666666666667</v>
      </c>
      <c r="L11" s="17"/>
      <c r="M11" s="17"/>
      <c r="N11" s="81" t="s">
        <v>59</v>
      </c>
      <c r="O11" s="47" t="s">
        <v>25</v>
      </c>
      <c r="P11" s="47" t="s">
        <v>25</v>
      </c>
      <c r="Q11" s="47" t="s">
        <v>25</v>
      </c>
    </row>
    <row r="12" ht="101.25" hidden="true" spans="1:17">
      <c r="A12" s="12">
        <v>7</v>
      </c>
      <c r="B12" s="33" t="s">
        <v>60</v>
      </c>
      <c r="C12" s="12" t="s">
        <v>47</v>
      </c>
      <c r="D12" s="12" t="s">
        <v>61</v>
      </c>
      <c r="E12" s="12" t="s">
        <v>62</v>
      </c>
      <c r="F12" s="14">
        <v>2.16</v>
      </c>
      <c r="G12" s="14">
        <v>1</v>
      </c>
      <c r="H12" s="16" t="s">
        <v>33</v>
      </c>
      <c r="I12" s="16">
        <v>2000</v>
      </c>
      <c r="J12" s="16">
        <v>12200</v>
      </c>
      <c r="K12" s="69">
        <f t="shared" si="0"/>
        <v>1.22</v>
      </c>
      <c r="L12" s="72" t="s">
        <v>63</v>
      </c>
      <c r="M12" s="17" t="s">
        <v>64</v>
      </c>
      <c r="N12" s="81" t="s">
        <v>65</v>
      </c>
      <c r="O12" s="81" t="s">
        <v>66</v>
      </c>
      <c r="P12" s="81" t="s">
        <v>67</v>
      </c>
      <c r="Q12" s="81" t="s">
        <v>68</v>
      </c>
    </row>
    <row r="13" ht="60.75" hidden="true" spans="1:17">
      <c r="A13" s="12">
        <v>8</v>
      </c>
      <c r="B13" s="13" t="s">
        <v>69</v>
      </c>
      <c r="C13" s="12" t="s">
        <v>47</v>
      </c>
      <c r="D13" s="12" t="s">
        <v>41</v>
      </c>
      <c r="E13" s="12" t="s">
        <v>70</v>
      </c>
      <c r="F13" s="14">
        <v>5</v>
      </c>
      <c r="G13" s="14">
        <v>1.5</v>
      </c>
      <c r="H13" s="47" t="s">
        <v>25</v>
      </c>
      <c r="I13" s="16">
        <v>0</v>
      </c>
      <c r="J13" s="16">
        <v>0</v>
      </c>
      <c r="K13" s="68">
        <f t="shared" si="0"/>
        <v>0</v>
      </c>
      <c r="L13" s="71"/>
      <c r="M13" s="71"/>
      <c r="N13" s="81" t="s">
        <v>71</v>
      </c>
      <c r="O13" s="47" t="s">
        <v>25</v>
      </c>
      <c r="P13" s="47" t="s">
        <v>25</v>
      </c>
      <c r="Q13" s="47" t="s">
        <v>25</v>
      </c>
    </row>
    <row r="14" ht="60.75" hidden="true" spans="1:17">
      <c r="A14" s="12">
        <v>9</v>
      </c>
      <c r="B14" s="33" t="s">
        <v>72</v>
      </c>
      <c r="C14" s="12" t="s">
        <v>47</v>
      </c>
      <c r="D14" s="12" t="s">
        <v>73</v>
      </c>
      <c r="E14" s="12" t="s">
        <v>74</v>
      </c>
      <c r="F14" s="14">
        <v>30</v>
      </c>
      <c r="G14" s="14">
        <v>3</v>
      </c>
      <c r="H14" s="16" t="s">
        <v>33</v>
      </c>
      <c r="I14" s="16">
        <v>3000</v>
      </c>
      <c r="J14" s="16">
        <v>15600</v>
      </c>
      <c r="K14" s="69">
        <f t="shared" si="0"/>
        <v>0.52</v>
      </c>
      <c r="L14" s="62" t="s">
        <v>75</v>
      </c>
      <c r="M14" s="62" t="s">
        <v>76</v>
      </c>
      <c r="N14" s="81" t="s">
        <v>77</v>
      </c>
      <c r="O14" s="81" t="s">
        <v>78</v>
      </c>
      <c r="P14" s="81" t="s">
        <v>78</v>
      </c>
      <c r="Q14" s="47" t="s">
        <v>25</v>
      </c>
    </row>
    <row r="15" ht="60.75" hidden="true" spans="1:17">
      <c r="A15" s="12">
        <v>10</v>
      </c>
      <c r="B15" s="33" t="s">
        <v>79</v>
      </c>
      <c r="C15" s="12" t="s">
        <v>54</v>
      </c>
      <c r="D15" s="12" t="s">
        <v>80</v>
      </c>
      <c r="E15" s="12" t="s">
        <v>81</v>
      </c>
      <c r="F15" s="14">
        <v>3.1</v>
      </c>
      <c r="G15" s="14">
        <v>1.6</v>
      </c>
      <c r="H15" s="16" t="s">
        <v>33</v>
      </c>
      <c r="I15" s="16">
        <v>200</v>
      </c>
      <c r="J15" s="16">
        <v>3200</v>
      </c>
      <c r="K15" s="68">
        <f t="shared" si="0"/>
        <v>0.2</v>
      </c>
      <c r="L15" s="71" t="s">
        <v>82</v>
      </c>
      <c r="M15" s="17" t="s">
        <v>83</v>
      </c>
      <c r="N15" s="81" t="s">
        <v>84</v>
      </c>
      <c r="O15" s="47" t="s">
        <v>25</v>
      </c>
      <c r="P15" s="47" t="s">
        <v>25</v>
      </c>
      <c r="Q15" s="47" t="s">
        <v>25</v>
      </c>
    </row>
    <row r="16" ht="141.75" hidden="true" spans="1:17">
      <c r="A16" s="12">
        <v>11</v>
      </c>
      <c r="B16" s="13" t="s">
        <v>85</v>
      </c>
      <c r="C16" s="12" t="s">
        <v>86</v>
      </c>
      <c r="D16" s="12" t="s">
        <v>58</v>
      </c>
      <c r="E16" s="12" t="s">
        <v>87</v>
      </c>
      <c r="F16" s="14">
        <v>6</v>
      </c>
      <c r="G16" s="14">
        <v>1.2</v>
      </c>
      <c r="H16" s="48" t="s">
        <v>33</v>
      </c>
      <c r="I16" s="48">
        <v>500</v>
      </c>
      <c r="J16" s="48">
        <v>8300</v>
      </c>
      <c r="K16" s="69">
        <f t="shared" si="0"/>
        <v>0.691666666666667</v>
      </c>
      <c r="L16" s="48" t="s">
        <v>88</v>
      </c>
      <c r="M16" s="48" t="s">
        <v>89</v>
      </c>
      <c r="N16" s="99" t="s">
        <v>90</v>
      </c>
      <c r="O16" s="81" t="s">
        <v>91</v>
      </c>
      <c r="P16" s="62" t="s">
        <v>92</v>
      </c>
      <c r="Q16" s="99" t="s">
        <v>93</v>
      </c>
    </row>
    <row r="17" ht="60.75" hidden="true" spans="1:17">
      <c r="A17" s="12">
        <v>12</v>
      </c>
      <c r="B17" s="13" t="s">
        <v>94</v>
      </c>
      <c r="C17" s="12" t="s">
        <v>95</v>
      </c>
      <c r="D17" s="12" t="s">
        <v>41</v>
      </c>
      <c r="E17" s="12" t="s">
        <v>96</v>
      </c>
      <c r="F17" s="14">
        <v>0.81</v>
      </c>
      <c r="G17" s="14">
        <v>0.45</v>
      </c>
      <c r="H17" s="16" t="s">
        <v>33</v>
      </c>
      <c r="I17" s="16">
        <v>1200</v>
      </c>
      <c r="J17" s="16">
        <v>3200</v>
      </c>
      <c r="K17" s="69">
        <f t="shared" si="0"/>
        <v>0.711111111111111</v>
      </c>
      <c r="L17" s="17" t="s">
        <v>97</v>
      </c>
      <c r="M17" s="17" t="s">
        <v>98</v>
      </c>
      <c r="N17" s="81" t="s">
        <v>99</v>
      </c>
      <c r="O17" s="81" t="s">
        <v>100</v>
      </c>
      <c r="P17" s="81" t="s">
        <v>101</v>
      </c>
      <c r="Q17" s="99" t="s">
        <v>102</v>
      </c>
    </row>
    <row r="18" ht="37" hidden="true" customHeight="true" spans="1:17">
      <c r="A18" s="30" t="s">
        <v>103</v>
      </c>
      <c r="B18" s="31"/>
      <c r="C18" s="31"/>
      <c r="D18" s="32"/>
      <c r="E18" s="11"/>
      <c r="F18" s="15">
        <f>SUM(F19:F27)</f>
        <v>62.45</v>
      </c>
      <c r="G18" s="15">
        <f>SUM(G19:G27)</f>
        <v>13.96</v>
      </c>
      <c r="H18" s="16"/>
      <c r="I18" s="16"/>
      <c r="J18" s="64">
        <f>SUM(J19:J27)</f>
        <v>80600</v>
      </c>
      <c r="K18" s="67">
        <f t="shared" si="0"/>
        <v>0.577363896848137</v>
      </c>
      <c r="L18" s="71"/>
      <c r="M18" s="71"/>
      <c r="N18" s="11"/>
      <c r="O18" s="11"/>
      <c r="P18" s="11"/>
      <c r="Q18" s="11"/>
    </row>
    <row r="19" ht="222.75" hidden="true" spans="1:17">
      <c r="A19" s="12">
        <v>13</v>
      </c>
      <c r="B19" s="13" t="s">
        <v>104</v>
      </c>
      <c r="C19" s="12" t="s">
        <v>105</v>
      </c>
      <c r="D19" s="34" t="s">
        <v>41</v>
      </c>
      <c r="E19" s="49" t="s">
        <v>106</v>
      </c>
      <c r="F19" s="14">
        <v>30.33</v>
      </c>
      <c r="G19" s="14">
        <v>5</v>
      </c>
      <c r="H19" s="16" t="s">
        <v>33</v>
      </c>
      <c r="I19" s="16">
        <v>1000</v>
      </c>
      <c r="J19" s="16">
        <v>28000</v>
      </c>
      <c r="K19" s="70">
        <f t="shared" si="0"/>
        <v>0.56</v>
      </c>
      <c r="L19" s="17" t="s">
        <v>107</v>
      </c>
      <c r="M19" s="17" t="s">
        <v>108</v>
      </c>
      <c r="N19" s="81" t="s">
        <v>109</v>
      </c>
      <c r="O19" s="81" t="s">
        <v>110</v>
      </c>
      <c r="P19" s="81" t="s">
        <v>110</v>
      </c>
      <c r="Q19" s="81" t="s">
        <v>111</v>
      </c>
    </row>
    <row r="20" s="19" customFormat="true" ht="114" customHeight="true" spans="1:17">
      <c r="A20" s="35">
        <v>14</v>
      </c>
      <c r="B20" s="36" t="s">
        <v>112</v>
      </c>
      <c r="C20" s="35" t="s">
        <v>105</v>
      </c>
      <c r="D20" s="35" t="s">
        <v>58</v>
      </c>
      <c r="E20" s="50" t="s">
        <v>87</v>
      </c>
      <c r="F20" s="51">
        <v>5</v>
      </c>
      <c r="G20" s="51">
        <v>1.21</v>
      </c>
      <c r="H20" s="52" t="s">
        <v>33</v>
      </c>
      <c r="I20" s="52">
        <v>200</v>
      </c>
      <c r="J20" s="52">
        <v>16500</v>
      </c>
      <c r="K20" s="73">
        <f t="shared" si="0"/>
        <v>1.36363636363636</v>
      </c>
      <c r="L20" s="52" t="s">
        <v>113</v>
      </c>
      <c r="M20" s="52" t="s">
        <v>114</v>
      </c>
      <c r="N20" s="85" t="s">
        <v>115</v>
      </c>
      <c r="O20" s="85" t="s">
        <v>116</v>
      </c>
      <c r="P20" s="85" t="s">
        <v>117</v>
      </c>
      <c r="Q20" s="100" t="s">
        <v>118</v>
      </c>
    </row>
    <row r="21" s="20" customFormat="true" ht="277" customHeight="true" spans="1:17">
      <c r="A21" s="37">
        <v>15</v>
      </c>
      <c r="B21" s="38" t="s">
        <v>119</v>
      </c>
      <c r="C21" s="37" t="s">
        <v>105</v>
      </c>
      <c r="D21" s="37" t="s">
        <v>120</v>
      </c>
      <c r="E21" s="37" t="s">
        <v>121</v>
      </c>
      <c r="F21" s="53">
        <v>2.8</v>
      </c>
      <c r="G21" s="53">
        <v>1.5</v>
      </c>
      <c r="H21" s="54" t="s">
        <v>33</v>
      </c>
      <c r="I21" s="74">
        <v>1100</v>
      </c>
      <c r="J21" s="74">
        <v>8000</v>
      </c>
      <c r="K21" s="75">
        <f t="shared" si="0"/>
        <v>0.533333333333333</v>
      </c>
      <c r="L21" s="76" t="s">
        <v>122</v>
      </c>
      <c r="M21" s="76" t="s">
        <v>122</v>
      </c>
      <c r="N21" s="86" t="s">
        <v>123</v>
      </c>
      <c r="O21" s="86" t="s">
        <v>124</v>
      </c>
      <c r="P21" s="86" t="s">
        <v>125</v>
      </c>
      <c r="Q21" s="86" t="s">
        <v>126</v>
      </c>
    </row>
    <row r="22" ht="93" hidden="true" customHeight="true" spans="1:17">
      <c r="A22" s="12">
        <v>16</v>
      </c>
      <c r="B22" s="13" t="s">
        <v>127</v>
      </c>
      <c r="C22" s="12" t="s">
        <v>105</v>
      </c>
      <c r="D22" s="12" t="s">
        <v>80</v>
      </c>
      <c r="E22" s="12" t="s">
        <v>128</v>
      </c>
      <c r="F22" s="14">
        <v>1.5</v>
      </c>
      <c r="G22" s="14">
        <v>1</v>
      </c>
      <c r="H22" s="16" t="s">
        <v>33</v>
      </c>
      <c r="I22" s="16">
        <v>150</v>
      </c>
      <c r="J22" s="16">
        <v>800</v>
      </c>
      <c r="K22" s="68">
        <f t="shared" si="0"/>
        <v>0.08</v>
      </c>
      <c r="L22" s="17" t="s">
        <v>129</v>
      </c>
      <c r="M22" s="17" t="s">
        <v>129</v>
      </c>
      <c r="N22" s="81" t="s">
        <v>130</v>
      </c>
      <c r="O22" s="81" t="s">
        <v>131</v>
      </c>
      <c r="P22" s="81" t="s">
        <v>131</v>
      </c>
      <c r="Q22" s="81" t="s">
        <v>132</v>
      </c>
    </row>
    <row r="23" ht="60.75" hidden="true" spans="1:17">
      <c r="A23" s="12">
        <v>17</v>
      </c>
      <c r="B23" s="13" t="s">
        <v>133</v>
      </c>
      <c r="C23" s="12" t="s">
        <v>105</v>
      </c>
      <c r="D23" s="12" t="s">
        <v>134</v>
      </c>
      <c r="E23" s="12" t="s">
        <v>135</v>
      </c>
      <c r="F23" s="14">
        <v>2.5</v>
      </c>
      <c r="G23" s="14">
        <v>1</v>
      </c>
      <c r="H23" s="16" t="s">
        <v>33</v>
      </c>
      <c r="I23" s="16">
        <v>60</v>
      </c>
      <c r="J23" s="16">
        <v>4300</v>
      </c>
      <c r="K23" s="70">
        <f t="shared" si="0"/>
        <v>0.43</v>
      </c>
      <c r="L23" s="16" t="s">
        <v>136</v>
      </c>
      <c r="M23" s="16" t="s">
        <v>136</v>
      </c>
      <c r="N23" s="81" t="s">
        <v>137</v>
      </c>
      <c r="O23" s="81" t="s">
        <v>138</v>
      </c>
      <c r="P23" s="47" t="s">
        <v>25</v>
      </c>
      <c r="Q23" s="81" t="s">
        <v>132</v>
      </c>
    </row>
    <row r="24" s="19" customFormat="true" ht="60.75" spans="1:17">
      <c r="A24" s="35">
        <v>18</v>
      </c>
      <c r="B24" s="36" t="s">
        <v>139</v>
      </c>
      <c r="C24" s="35" t="s">
        <v>105</v>
      </c>
      <c r="D24" s="35" t="s">
        <v>58</v>
      </c>
      <c r="E24" s="35" t="s">
        <v>140</v>
      </c>
      <c r="F24" s="51">
        <v>6.5</v>
      </c>
      <c r="G24" s="51">
        <v>1</v>
      </c>
      <c r="H24" s="55" t="s">
        <v>33</v>
      </c>
      <c r="I24" s="55">
        <v>1000</v>
      </c>
      <c r="J24" s="55">
        <v>6000</v>
      </c>
      <c r="K24" s="73">
        <f t="shared" si="0"/>
        <v>0.6</v>
      </c>
      <c r="L24" s="52" t="s">
        <v>141</v>
      </c>
      <c r="M24" s="52" t="s">
        <v>141</v>
      </c>
      <c r="N24" s="85" t="s">
        <v>142</v>
      </c>
      <c r="O24" s="85" t="s">
        <v>143</v>
      </c>
      <c r="P24" s="85" t="s">
        <v>144</v>
      </c>
      <c r="Q24" s="85" t="s">
        <v>145</v>
      </c>
    </row>
    <row r="25" ht="60.75" hidden="true" spans="1:17">
      <c r="A25" s="39">
        <v>19</v>
      </c>
      <c r="B25" s="40" t="s">
        <v>146</v>
      </c>
      <c r="C25" s="12" t="s">
        <v>105</v>
      </c>
      <c r="D25" s="39"/>
      <c r="E25" s="39" t="s">
        <v>140</v>
      </c>
      <c r="F25" s="56">
        <v>2.3</v>
      </c>
      <c r="G25" s="56">
        <v>1.2</v>
      </c>
      <c r="H25" s="16" t="s">
        <v>33</v>
      </c>
      <c r="I25" s="16">
        <v>1200</v>
      </c>
      <c r="J25" s="16">
        <v>3000</v>
      </c>
      <c r="K25" s="68">
        <f t="shared" si="0"/>
        <v>0.25</v>
      </c>
      <c r="L25" s="48" t="s">
        <v>147</v>
      </c>
      <c r="M25" s="16" t="s">
        <v>148</v>
      </c>
      <c r="N25" s="81" t="s">
        <v>149</v>
      </c>
      <c r="O25" s="81" t="s">
        <v>150</v>
      </c>
      <c r="P25" s="81" t="s">
        <v>151</v>
      </c>
      <c r="Q25" s="81" t="s">
        <v>152</v>
      </c>
    </row>
    <row r="26" s="21" customFormat="true" ht="60.75" hidden="true" spans="1:17">
      <c r="A26" s="12">
        <v>20</v>
      </c>
      <c r="B26" s="33" t="s">
        <v>153</v>
      </c>
      <c r="C26" s="12" t="s">
        <v>105</v>
      </c>
      <c r="D26" s="12" t="s">
        <v>154</v>
      </c>
      <c r="E26" s="49" t="s">
        <v>155</v>
      </c>
      <c r="F26" s="14">
        <v>10</v>
      </c>
      <c r="G26" s="14">
        <v>1</v>
      </c>
      <c r="H26" s="16" t="s">
        <v>33</v>
      </c>
      <c r="I26" s="16">
        <v>2800</v>
      </c>
      <c r="J26" s="16">
        <v>3900</v>
      </c>
      <c r="K26" s="70">
        <f t="shared" si="0"/>
        <v>0.39</v>
      </c>
      <c r="L26" s="17" t="s">
        <v>156</v>
      </c>
      <c r="M26" s="17" t="s">
        <v>157</v>
      </c>
      <c r="N26" s="81" t="s">
        <v>158</v>
      </c>
      <c r="O26" s="47" t="s">
        <v>25</v>
      </c>
      <c r="P26" s="47" t="s">
        <v>25</v>
      </c>
      <c r="Q26" s="81" t="s">
        <v>159</v>
      </c>
    </row>
    <row r="27" ht="243" hidden="true" spans="1:17">
      <c r="A27" s="34">
        <v>21</v>
      </c>
      <c r="B27" s="41" t="s">
        <v>160</v>
      </c>
      <c r="C27" s="12" t="s">
        <v>105</v>
      </c>
      <c r="D27" s="34"/>
      <c r="E27" s="34" t="s">
        <v>161</v>
      </c>
      <c r="F27" s="57">
        <v>1.52</v>
      </c>
      <c r="G27" s="57">
        <v>1.05</v>
      </c>
      <c r="H27" s="16" t="s">
        <v>33</v>
      </c>
      <c r="I27" s="16">
        <v>1150</v>
      </c>
      <c r="J27" s="16">
        <v>10100</v>
      </c>
      <c r="K27" s="69">
        <f t="shared" si="0"/>
        <v>0.961904761904762</v>
      </c>
      <c r="L27" s="17" t="s">
        <v>162</v>
      </c>
      <c r="M27" s="17" t="s">
        <v>163</v>
      </c>
      <c r="N27" s="81" t="s">
        <v>164</v>
      </c>
      <c r="O27" s="81" t="s">
        <v>165</v>
      </c>
      <c r="P27" s="81" t="s">
        <v>165</v>
      </c>
      <c r="Q27" s="81" t="s">
        <v>166</v>
      </c>
    </row>
    <row r="28" ht="41" hidden="true" customHeight="true" spans="1:17">
      <c r="A28" s="30" t="s">
        <v>167</v>
      </c>
      <c r="B28" s="31"/>
      <c r="C28" s="32"/>
      <c r="D28" s="15"/>
      <c r="E28" s="11"/>
      <c r="F28" s="15">
        <v>132.51</v>
      </c>
      <c r="G28" s="15">
        <f>SUM(G29:G70)</f>
        <v>42.85</v>
      </c>
      <c r="H28" s="16"/>
      <c r="I28" s="16"/>
      <c r="J28" s="64">
        <f>SUM(J29:J78)</f>
        <v>203782.44</v>
      </c>
      <c r="K28" s="67">
        <f t="shared" si="0"/>
        <v>0.475571621936989</v>
      </c>
      <c r="L28" s="71"/>
      <c r="M28" s="71"/>
      <c r="N28" s="11"/>
      <c r="O28" s="11"/>
      <c r="P28" s="11"/>
      <c r="Q28" s="11"/>
    </row>
    <row r="29" ht="60.75" hidden="true" spans="1:17">
      <c r="A29" s="12">
        <v>22</v>
      </c>
      <c r="B29" s="33" t="s">
        <v>168</v>
      </c>
      <c r="C29" s="12" t="s">
        <v>169</v>
      </c>
      <c r="D29" s="12" t="s">
        <v>58</v>
      </c>
      <c r="E29" s="49" t="s">
        <v>87</v>
      </c>
      <c r="F29" s="14">
        <v>0.52</v>
      </c>
      <c r="G29" s="14">
        <v>0.52</v>
      </c>
      <c r="H29" s="48" t="s">
        <v>33</v>
      </c>
      <c r="I29" s="48">
        <v>200</v>
      </c>
      <c r="J29" s="48">
        <v>1200</v>
      </c>
      <c r="K29" s="68">
        <f t="shared" si="0"/>
        <v>0.230769230769231</v>
      </c>
      <c r="L29" s="48" t="s">
        <v>170</v>
      </c>
      <c r="M29" s="48" t="s">
        <v>171</v>
      </c>
      <c r="N29" s="46" t="s">
        <v>25</v>
      </c>
      <c r="O29" s="81" t="s">
        <v>172</v>
      </c>
      <c r="P29" s="81" t="s">
        <v>172</v>
      </c>
      <c r="Q29" s="47" t="s">
        <v>25</v>
      </c>
    </row>
    <row r="30" ht="60.75" hidden="true" spans="1:17">
      <c r="A30" s="12">
        <v>23</v>
      </c>
      <c r="B30" s="33" t="s">
        <v>173</v>
      </c>
      <c r="C30" s="12" t="s">
        <v>169</v>
      </c>
      <c r="D30" s="12" t="s">
        <v>58</v>
      </c>
      <c r="E30" s="49" t="s">
        <v>87</v>
      </c>
      <c r="F30" s="14">
        <v>1.04</v>
      </c>
      <c r="G30" s="14">
        <v>1.04</v>
      </c>
      <c r="H30" s="48" t="s">
        <v>33</v>
      </c>
      <c r="I30" s="48">
        <v>200</v>
      </c>
      <c r="J30" s="48">
        <v>4200</v>
      </c>
      <c r="K30" s="70">
        <f t="shared" si="0"/>
        <v>0.403846153846154</v>
      </c>
      <c r="L30" s="48" t="s">
        <v>170</v>
      </c>
      <c r="M30" s="48" t="s">
        <v>171</v>
      </c>
      <c r="N30" s="99" t="s">
        <v>174</v>
      </c>
      <c r="O30" s="81" t="s">
        <v>172</v>
      </c>
      <c r="P30" s="81" t="s">
        <v>172</v>
      </c>
      <c r="Q30" s="47" t="s">
        <v>25</v>
      </c>
    </row>
    <row r="31" ht="81" hidden="true" spans="1:17">
      <c r="A31" s="12">
        <v>24</v>
      </c>
      <c r="B31" s="13" t="s">
        <v>175</v>
      </c>
      <c r="C31" s="12" t="s">
        <v>169</v>
      </c>
      <c r="D31" s="12" t="s">
        <v>58</v>
      </c>
      <c r="E31" s="49" t="s">
        <v>87</v>
      </c>
      <c r="F31" s="49">
        <v>3.12</v>
      </c>
      <c r="G31" s="49">
        <v>0.6</v>
      </c>
      <c r="H31" s="48" t="s">
        <v>33</v>
      </c>
      <c r="I31" s="48">
        <v>500</v>
      </c>
      <c r="J31" s="48">
        <v>5000</v>
      </c>
      <c r="K31" s="69">
        <f t="shared" si="0"/>
        <v>0.833333333333333</v>
      </c>
      <c r="L31" s="48" t="s">
        <v>176</v>
      </c>
      <c r="M31" s="48" t="s">
        <v>177</v>
      </c>
      <c r="N31" s="81" t="s">
        <v>178</v>
      </c>
      <c r="O31" s="81" t="s">
        <v>179</v>
      </c>
      <c r="P31" s="81" t="s">
        <v>180</v>
      </c>
      <c r="Q31" s="81" t="s">
        <v>181</v>
      </c>
    </row>
    <row r="32" ht="141.75" hidden="true" spans="1:17">
      <c r="A32" s="12">
        <v>25</v>
      </c>
      <c r="B32" s="13" t="s">
        <v>182</v>
      </c>
      <c r="C32" s="12" t="s">
        <v>169</v>
      </c>
      <c r="D32" s="12" t="s">
        <v>80</v>
      </c>
      <c r="E32" s="12" t="s">
        <v>128</v>
      </c>
      <c r="F32" s="14">
        <v>1.2</v>
      </c>
      <c r="G32" s="14">
        <v>0.85</v>
      </c>
      <c r="H32" s="16" t="s">
        <v>33</v>
      </c>
      <c r="I32" s="16">
        <v>945</v>
      </c>
      <c r="J32" s="16">
        <v>5245</v>
      </c>
      <c r="K32" s="69">
        <f t="shared" si="0"/>
        <v>0.617058823529412</v>
      </c>
      <c r="L32" s="17" t="s">
        <v>183</v>
      </c>
      <c r="M32" s="17" t="s">
        <v>184</v>
      </c>
      <c r="N32" s="81" t="s">
        <v>185</v>
      </c>
      <c r="O32" s="81" t="s">
        <v>186</v>
      </c>
      <c r="P32" s="47" t="s">
        <v>25</v>
      </c>
      <c r="Q32" s="99" t="s">
        <v>187</v>
      </c>
    </row>
    <row r="33" ht="121.5" hidden="true" spans="1:17">
      <c r="A33" s="12">
        <v>26</v>
      </c>
      <c r="B33" s="33" t="s">
        <v>188</v>
      </c>
      <c r="C33" s="12" t="s">
        <v>169</v>
      </c>
      <c r="D33" s="12" t="s">
        <v>41</v>
      </c>
      <c r="E33" s="49" t="s">
        <v>189</v>
      </c>
      <c r="F33" s="14">
        <v>10</v>
      </c>
      <c r="G33" s="14">
        <v>2</v>
      </c>
      <c r="H33" s="16" t="s">
        <v>33</v>
      </c>
      <c r="I33" s="16">
        <v>122.64</v>
      </c>
      <c r="J33" s="48">
        <v>41144.85</v>
      </c>
      <c r="K33" s="69">
        <f t="shared" si="0"/>
        <v>2.0572425</v>
      </c>
      <c r="L33" s="17" t="s">
        <v>190</v>
      </c>
      <c r="M33" s="17" t="s">
        <v>191</v>
      </c>
      <c r="N33" s="81" t="s">
        <v>192</v>
      </c>
      <c r="O33" s="81" t="s">
        <v>193</v>
      </c>
      <c r="P33" s="81" t="s">
        <v>194</v>
      </c>
      <c r="Q33" s="99" t="s">
        <v>195</v>
      </c>
    </row>
    <row r="34" ht="60.75" hidden="true" spans="1:17">
      <c r="A34" s="12">
        <v>27</v>
      </c>
      <c r="B34" s="13" t="s">
        <v>196</v>
      </c>
      <c r="C34" s="12" t="s">
        <v>169</v>
      </c>
      <c r="D34" s="12" t="s">
        <v>41</v>
      </c>
      <c r="E34" s="12" t="s">
        <v>197</v>
      </c>
      <c r="F34" s="14">
        <v>3.58</v>
      </c>
      <c r="G34" s="14">
        <v>1.8</v>
      </c>
      <c r="H34" s="16" t="s">
        <v>33</v>
      </c>
      <c r="I34" s="16">
        <v>1200</v>
      </c>
      <c r="J34" s="16">
        <v>3200</v>
      </c>
      <c r="K34" s="68">
        <f t="shared" si="0"/>
        <v>0.177777777777778</v>
      </c>
      <c r="L34" s="17" t="s">
        <v>97</v>
      </c>
      <c r="M34" s="17" t="s">
        <v>98</v>
      </c>
      <c r="N34" s="81" t="s">
        <v>198</v>
      </c>
      <c r="O34" s="81" t="s">
        <v>132</v>
      </c>
      <c r="P34" s="81" t="s">
        <v>132</v>
      </c>
      <c r="Q34" s="81" t="s">
        <v>132</v>
      </c>
    </row>
    <row r="35" ht="121.5" hidden="true" spans="1:17">
      <c r="A35" s="39">
        <v>28</v>
      </c>
      <c r="B35" s="40" t="s">
        <v>199</v>
      </c>
      <c r="C35" s="12" t="s">
        <v>169</v>
      </c>
      <c r="D35" s="39" t="s">
        <v>200</v>
      </c>
      <c r="E35" s="58" t="s">
        <v>201</v>
      </c>
      <c r="F35" s="56">
        <v>6.8</v>
      </c>
      <c r="G35" s="56">
        <v>2.1</v>
      </c>
      <c r="H35" s="16" t="s">
        <v>33</v>
      </c>
      <c r="I35" s="16">
        <v>1400</v>
      </c>
      <c r="J35" s="16">
        <v>6110</v>
      </c>
      <c r="K35" s="68">
        <f t="shared" si="0"/>
        <v>0.290952380952381</v>
      </c>
      <c r="L35" s="77" t="s">
        <v>202</v>
      </c>
      <c r="M35" s="77" t="s">
        <v>203</v>
      </c>
      <c r="N35" s="81" t="s">
        <v>204</v>
      </c>
      <c r="O35" s="81" t="s">
        <v>205</v>
      </c>
      <c r="P35" s="81" t="s">
        <v>206</v>
      </c>
      <c r="Q35" s="99" t="s">
        <v>207</v>
      </c>
    </row>
    <row r="36" s="22" customFormat="true" ht="101.25" hidden="true" spans="1:17">
      <c r="A36" s="12">
        <v>29</v>
      </c>
      <c r="B36" s="13" t="s">
        <v>208</v>
      </c>
      <c r="C36" s="12" t="s">
        <v>169</v>
      </c>
      <c r="D36" s="12" t="s">
        <v>209</v>
      </c>
      <c r="E36" s="12" t="s">
        <v>210</v>
      </c>
      <c r="F36" s="12">
        <v>0.32</v>
      </c>
      <c r="G36" s="12">
        <v>0.32</v>
      </c>
      <c r="H36" s="47" t="s">
        <v>25</v>
      </c>
      <c r="I36" s="61">
        <v>0</v>
      </c>
      <c r="J36" s="61">
        <v>0</v>
      </c>
      <c r="K36" s="68">
        <f t="shared" si="0"/>
        <v>0</v>
      </c>
      <c r="L36" s="78"/>
      <c r="M36" s="78"/>
      <c r="N36" s="81" t="s">
        <v>211</v>
      </c>
      <c r="O36" s="47" t="s">
        <v>25</v>
      </c>
      <c r="P36" s="47" t="s">
        <v>25</v>
      </c>
      <c r="Q36" s="81" t="s">
        <v>212</v>
      </c>
    </row>
    <row r="37" ht="202.5" hidden="true" spans="1:17">
      <c r="A37" s="34">
        <v>30</v>
      </c>
      <c r="B37" s="42" t="s">
        <v>213</v>
      </c>
      <c r="C37" s="12" t="s">
        <v>169</v>
      </c>
      <c r="D37" s="34" t="s">
        <v>80</v>
      </c>
      <c r="E37" s="59" t="s">
        <v>214</v>
      </c>
      <c r="F37" s="57">
        <v>2.2</v>
      </c>
      <c r="G37" s="57">
        <v>0.2</v>
      </c>
      <c r="H37" s="16" t="s">
        <v>33</v>
      </c>
      <c r="I37" s="16">
        <v>70</v>
      </c>
      <c r="J37" s="16">
        <v>1000</v>
      </c>
      <c r="K37" s="69">
        <f t="shared" si="0"/>
        <v>0.5</v>
      </c>
      <c r="L37" s="17" t="s">
        <v>215</v>
      </c>
      <c r="M37" s="17" t="s">
        <v>216</v>
      </c>
      <c r="N37" s="81" t="s">
        <v>217</v>
      </c>
      <c r="O37" s="81" t="s">
        <v>218</v>
      </c>
      <c r="P37" s="81" t="s">
        <v>218</v>
      </c>
      <c r="Q37" s="62" t="s">
        <v>219</v>
      </c>
    </row>
    <row r="38" ht="162" hidden="true" spans="1:17">
      <c r="A38" s="12">
        <v>31</v>
      </c>
      <c r="B38" s="33" t="s">
        <v>220</v>
      </c>
      <c r="C38" s="12" t="s">
        <v>169</v>
      </c>
      <c r="D38" s="12" t="s">
        <v>80</v>
      </c>
      <c r="E38" s="49" t="s">
        <v>221</v>
      </c>
      <c r="F38" s="14">
        <v>40</v>
      </c>
      <c r="G38" s="12">
        <v>9.07</v>
      </c>
      <c r="H38" s="16" t="s">
        <v>33</v>
      </c>
      <c r="I38" s="16">
        <v>800</v>
      </c>
      <c r="J38" s="16">
        <v>3910</v>
      </c>
      <c r="K38" s="68">
        <f t="shared" si="0"/>
        <v>0.043109151047409</v>
      </c>
      <c r="L38" s="17" t="s">
        <v>222</v>
      </c>
      <c r="M38" s="17" t="s">
        <v>223</v>
      </c>
      <c r="N38" s="81" t="s">
        <v>224</v>
      </c>
      <c r="O38" s="81" t="s">
        <v>225</v>
      </c>
      <c r="P38" s="81" t="s">
        <v>225</v>
      </c>
      <c r="Q38" s="81" t="s">
        <v>226</v>
      </c>
    </row>
    <row r="39" ht="71" hidden="true" customHeight="true" spans="1:17">
      <c r="A39" s="12">
        <v>32</v>
      </c>
      <c r="B39" s="33" t="s">
        <v>227</v>
      </c>
      <c r="C39" s="12" t="s">
        <v>169</v>
      </c>
      <c r="D39" s="12" t="s">
        <v>41</v>
      </c>
      <c r="E39" s="49" t="s">
        <v>228</v>
      </c>
      <c r="F39" s="14">
        <v>2.6</v>
      </c>
      <c r="G39" s="14">
        <v>1.2</v>
      </c>
      <c r="H39" s="47" t="s">
        <v>25</v>
      </c>
      <c r="I39" s="16">
        <v>0</v>
      </c>
      <c r="J39" s="16">
        <v>0</v>
      </c>
      <c r="K39" s="68">
        <f t="shared" si="0"/>
        <v>0</v>
      </c>
      <c r="L39" s="17" t="s">
        <v>229</v>
      </c>
      <c r="M39" s="17" t="s">
        <v>230</v>
      </c>
      <c r="N39" s="81" t="s">
        <v>231</v>
      </c>
      <c r="O39" s="81" t="s">
        <v>232</v>
      </c>
      <c r="P39" s="81" t="s">
        <v>233</v>
      </c>
      <c r="Q39" s="81" t="s">
        <v>234</v>
      </c>
    </row>
    <row r="40" ht="48" hidden="true" customHeight="true" spans="1:17">
      <c r="A40" s="12">
        <v>33</v>
      </c>
      <c r="B40" s="33" t="s">
        <v>235</v>
      </c>
      <c r="C40" s="12" t="s">
        <v>169</v>
      </c>
      <c r="D40" s="12" t="s">
        <v>41</v>
      </c>
      <c r="E40" s="49" t="s">
        <v>228</v>
      </c>
      <c r="F40" s="14">
        <v>0.5</v>
      </c>
      <c r="G40" s="14">
        <v>0.5</v>
      </c>
      <c r="H40" s="16" t="s">
        <v>33</v>
      </c>
      <c r="I40" s="16">
        <v>1030</v>
      </c>
      <c r="J40" s="16">
        <v>2600</v>
      </c>
      <c r="K40" s="69">
        <f t="shared" si="0"/>
        <v>0.52</v>
      </c>
      <c r="L40" s="17" t="s">
        <v>236</v>
      </c>
      <c r="M40" s="17" t="s">
        <v>237</v>
      </c>
      <c r="N40" s="81" t="s">
        <v>132</v>
      </c>
      <c r="O40" s="81" t="s">
        <v>132</v>
      </c>
      <c r="P40" s="81" t="s">
        <v>132</v>
      </c>
      <c r="Q40" s="81" t="s">
        <v>132</v>
      </c>
    </row>
    <row r="41" ht="60.75" hidden="true" spans="1:17">
      <c r="A41" s="12">
        <v>34</v>
      </c>
      <c r="B41" s="13" t="s">
        <v>238</v>
      </c>
      <c r="C41" s="12" t="s">
        <v>169</v>
      </c>
      <c r="D41" s="12" t="s">
        <v>239</v>
      </c>
      <c r="E41" s="12" t="s">
        <v>240</v>
      </c>
      <c r="F41" s="14">
        <v>3.3</v>
      </c>
      <c r="G41" s="14">
        <v>1</v>
      </c>
      <c r="H41" s="16" t="s">
        <v>33</v>
      </c>
      <c r="I41" s="16">
        <v>500</v>
      </c>
      <c r="J41" s="16">
        <v>4120</v>
      </c>
      <c r="K41" s="70">
        <f t="shared" si="0"/>
        <v>0.412</v>
      </c>
      <c r="L41" s="79" t="s">
        <v>241</v>
      </c>
      <c r="M41" s="79" t="s">
        <v>242</v>
      </c>
      <c r="N41" s="81" t="s">
        <v>243</v>
      </c>
      <c r="O41" s="81" t="s">
        <v>244</v>
      </c>
      <c r="P41" s="81" t="s">
        <v>245</v>
      </c>
      <c r="Q41" s="81" t="s">
        <v>132</v>
      </c>
    </row>
    <row r="42" ht="60.75" hidden="true" spans="1:17">
      <c r="A42" s="12">
        <v>35</v>
      </c>
      <c r="B42" s="33" t="s">
        <v>246</v>
      </c>
      <c r="C42" s="12" t="s">
        <v>169</v>
      </c>
      <c r="D42" s="12" t="s">
        <v>41</v>
      </c>
      <c r="E42" s="49" t="s">
        <v>247</v>
      </c>
      <c r="F42" s="14">
        <v>1.5</v>
      </c>
      <c r="G42" s="14">
        <v>1.2</v>
      </c>
      <c r="H42" s="16" t="s">
        <v>33</v>
      </c>
      <c r="I42" s="48">
        <v>4063</v>
      </c>
      <c r="J42" s="48">
        <v>5463</v>
      </c>
      <c r="K42" s="70">
        <f t="shared" si="0"/>
        <v>0.45525</v>
      </c>
      <c r="L42" s="48" t="s">
        <v>248</v>
      </c>
      <c r="M42" s="62" t="s">
        <v>249</v>
      </c>
      <c r="N42" s="81" t="s">
        <v>250</v>
      </c>
      <c r="O42" s="46" t="s">
        <v>25</v>
      </c>
      <c r="P42" s="46" t="s">
        <v>25</v>
      </c>
      <c r="Q42" s="99" t="s">
        <v>251</v>
      </c>
    </row>
    <row r="43" ht="60.75" hidden="true" spans="1:17">
      <c r="A43" s="12">
        <v>36</v>
      </c>
      <c r="B43" s="13" t="s">
        <v>252</v>
      </c>
      <c r="C43" s="12" t="s">
        <v>169</v>
      </c>
      <c r="D43" s="12" t="s">
        <v>41</v>
      </c>
      <c r="E43" s="12" t="s">
        <v>253</v>
      </c>
      <c r="F43" s="14">
        <v>3.5</v>
      </c>
      <c r="G43" s="14">
        <v>2</v>
      </c>
      <c r="H43" s="47" t="s">
        <v>25</v>
      </c>
      <c r="I43" s="62">
        <v>362.59</v>
      </c>
      <c r="J43" s="62">
        <v>1362.59</v>
      </c>
      <c r="K43" s="68">
        <f t="shared" si="0"/>
        <v>0.0681295</v>
      </c>
      <c r="L43" s="62" t="s">
        <v>254</v>
      </c>
      <c r="M43" s="62" t="s">
        <v>255</v>
      </c>
      <c r="N43" s="47" t="s">
        <v>25</v>
      </c>
      <c r="O43" s="47" t="s">
        <v>25</v>
      </c>
      <c r="P43" s="47" t="s">
        <v>25</v>
      </c>
      <c r="Q43" s="81" t="s">
        <v>132</v>
      </c>
    </row>
    <row r="44" ht="202.5" hidden="true" spans="1:17">
      <c r="A44" s="12">
        <v>37</v>
      </c>
      <c r="B44" s="33" t="s">
        <v>256</v>
      </c>
      <c r="C44" s="12" t="s">
        <v>169</v>
      </c>
      <c r="D44" s="12" t="s">
        <v>200</v>
      </c>
      <c r="E44" s="49" t="s">
        <v>257</v>
      </c>
      <c r="F44" s="14">
        <v>0.8</v>
      </c>
      <c r="G44" s="14">
        <v>0.2</v>
      </c>
      <c r="H44" s="47" t="s">
        <v>25</v>
      </c>
      <c r="I44" s="16">
        <v>5</v>
      </c>
      <c r="J44" s="16">
        <v>17</v>
      </c>
      <c r="K44" s="68">
        <f t="shared" si="0"/>
        <v>0.0085</v>
      </c>
      <c r="L44" s="48" t="s">
        <v>258</v>
      </c>
      <c r="M44" s="77" t="s">
        <v>259</v>
      </c>
      <c r="N44" s="47" t="s">
        <v>25</v>
      </c>
      <c r="O44" s="47" t="s">
        <v>25</v>
      </c>
      <c r="P44" s="47" t="s">
        <v>25</v>
      </c>
      <c r="Q44" s="81" t="s">
        <v>260</v>
      </c>
    </row>
    <row r="45" ht="274" hidden="true" customHeight="true" spans="1:17">
      <c r="A45" s="39">
        <v>38</v>
      </c>
      <c r="B45" s="40" t="s">
        <v>261</v>
      </c>
      <c r="C45" s="12" t="s">
        <v>169</v>
      </c>
      <c r="D45" s="39"/>
      <c r="E45" s="58" t="s">
        <v>262</v>
      </c>
      <c r="F45" s="56">
        <v>2.6</v>
      </c>
      <c r="G45" s="56">
        <v>0.45</v>
      </c>
      <c r="H45" s="16" t="s">
        <v>33</v>
      </c>
      <c r="I45" s="16">
        <v>860</v>
      </c>
      <c r="J45" s="16">
        <v>5226</v>
      </c>
      <c r="K45" s="69">
        <f t="shared" si="0"/>
        <v>1.16133333333333</v>
      </c>
      <c r="L45" s="80" t="s">
        <v>263</v>
      </c>
      <c r="M45" s="77" t="s">
        <v>264</v>
      </c>
      <c r="N45" s="81" t="s">
        <v>265</v>
      </c>
      <c r="O45" s="81" t="s">
        <v>266</v>
      </c>
      <c r="P45" s="81" t="s">
        <v>267</v>
      </c>
      <c r="Q45" s="81" t="s">
        <v>268</v>
      </c>
    </row>
    <row r="46" s="23" customFormat="true" ht="182.25" hidden="true" spans="1:17">
      <c r="A46" s="43">
        <v>39</v>
      </c>
      <c r="B46" s="33" t="s">
        <v>269</v>
      </c>
      <c r="C46" s="12" t="s">
        <v>169</v>
      </c>
      <c r="D46" s="12"/>
      <c r="E46" s="49" t="s">
        <v>262</v>
      </c>
      <c r="F46" s="14">
        <v>2.2</v>
      </c>
      <c r="G46" s="14">
        <v>1</v>
      </c>
      <c r="H46" s="48" t="s">
        <v>33</v>
      </c>
      <c r="I46" s="16">
        <v>1400</v>
      </c>
      <c r="J46" s="16">
        <v>14500</v>
      </c>
      <c r="K46" s="69">
        <f t="shared" si="0"/>
        <v>1.45</v>
      </c>
      <c r="L46" s="48" t="s">
        <v>270</v>
      </c>
      <c r="M46" s="48" t="s">
        <v>271</v>
      </c>
      <c r="N46" s="81" t="s">
        <v>272</v>
      </c>
      <c r="O46" s="81" t="s">
        <v>273</v>
      </c>
      <c r="P46" s="81" t="s">
        <v>274</v>
      </c>
      <c r="Q46" s="81" t="s">
        <v>275</v>
      </c>
    </row>
    <row r="47" ht="40.5" hidden="true" spans="1:17">
      <c r="A47" s="34">
        <v>40</v>
      </c>
      <c r="B47" s="42" t="s">
        <v>276</v>
      </c>
      <c r="C47" s="12" t="s">
        <v>169</v>
      </c>
      <c r="D47" s="34" t="s">
        <v>277</v>
      </c>
      <c r="E47" s="59" t="s">
        <v>278</v>
      </c>
      <c r="F47" s="57">
        <v>2</v>
      </c>
      <c r="G47" s="57">
        <v>0.8</v>
      </c>
      <c r="H47" s="16" t="s">
        <v>33</v>
      </c>
      <c r="I47" s="16">
        <v>300</v>
      </c>
      <c r="J47" s="16">
        <v>2050</v>
      </c>
      <c r="K47" s="68">
        <f t="shared" si="0"/>
        <v>0.25625</v>
      </c>
      <c r="L47" s="17" t="s">
        <v>279</v>
      </c>
      <c r="M47" s="17" t="s">
        <v>280</v>
      </c>
      <c r="N47" s="47" t="s">
        <v>25</v>
      </c>
      <c r="O47" s="47" t="s">
        <v>25</v>
      </c>
      <c r="P47" s="47" t="s">
        <v>25</v>
      </c>
      <c r="Q47" s="47" t="s">
        <v>25</v>
      </c>
    </row>
    <row r="48" ht="40.5" hidden="true" spans="1:17">
      <c r="A48" s="12">
        <v>41</v>
      </c>
      <c r="B48" s="33" t="s">
        <v>281</v>
      </c>
      <c r="C48" s="12" t="s">
        <v>169</v>
      </c>
      <c r="D48" s="12"/>
      <c r="E48" s="49" t="s">
        <v>278</v>
      </c>
      <c r="F48" s="60">
        <v>2.07</v>
      </c>
      <c r="G48" s="60">
        <v>0.7</v>
      </c>
      <c r="H48" s="47" t="s">
        <v>25</v>
      </c>
      <c r="I48" s="16">
        <v>0</v>
      </c>
      <c r="J48" s="16">
        <v>0</v>
      </c>
      <c r="K48" s="68">
        <f t="shared" si="0"/>
        <v>0</v>
      </c>
      <c r="L48" s="17" t="s">
        <v>282</v>
      </c>
      <c r="M48" s="17" t="s">
        <v>283</v>
      </c>
      <c r="N48" s="47" t="s">
        <v>25</v>
      </c>
      <c r="O48" s="47" t="s">
        <v>25</v>
      </c>
      <c r="P48" s="47" t="s">
        <v>25</v>
      </c>
      <c r="Q48" s="47" t="s">
        <v>25</v>
      </c>
    </row>
    <row r="49" ht="101.25" hidden="true" spans="1:17">
      <c r="A49" s="12">
        <v>42</v>
      </c>
      <c r="B49" s="13" t="s">
        <v>284</v>
      </c>
      <c r="C49" s="12" t="s">
        <v>169</v>
      </c>
      <c r="D49" s="12" t="s">
        <v>285</v>
      </c>
      <c r="E49" s="49" t="s">
        <v>278</v>
      </c>
      <c r="F49" s="14">
        <v>1.2</v>
      </c>
      <c r="G49" s="14">
        <v>1</v>
      </c>
      <c r="H49" s="16" t="s">
        <v>33</v>
      </c>
      <c r="I49" s="16">
        <v>1500</v>
      </c>
      <c r="J49" s="16">
        <v>5900</v>
      </c>
      <c r="K49" s="69">
        <f t="shared" si="0"/>
        <v>0.59</v>
      </c>
      <c r="L49" s="17" t="s">
        <v>286</v>
      </c>
      <c r="M49" s="17" t="s">
        <v>287</v>
      </c>
      <c r="N49" s="47" t="s">
        <v>25</v>
      </c>
      <c r="O49" s="47" t="s">
        <v>25</v>
      </c>
      <c r="P49" s="47" t="s">
        <v>25</v>
      </c>
      <c r="Q49" s="47" t="s">
        <v>25</v>
      </c>
    </row>
    <row r="50" ht="60.75" hidden="true" spans="1:17">
      <c r="A50" s="12">
        <v>43</v>
      </c>
      <c r="B50" s="33" t="s">
        <v>288</v>
      </c>
      <c r="C50" s="12" t="s">
        <v>169</v>
      </c>
      <c r="D50" s="12" t="s">
        <v>41</v>
      </c>
      <c r="E50" s="49" t="s">
        <v>278</v>
      </c>
      <c r="F50" s="14">
        <v>1.15</v>
      </c>
      <c r="G50" s="14">
        <v>0.5</v>
      </c>
      <c r="H50" s="16" t="s">
        <v>33</v>
      </c>
      <c r="I50" s="16">
        <v>1250</v>
      </c>
      <c r="J50" s="16">
        <v>2550</v>
      </c>
      <c r="K50" s="69">
        <f t="shared" si="0"/>
        <v>0.51</v>
      </c>
      <c r="L50" s="17" t="s">
        <v>289</v>
      </c>
      <c r="M50" s="17" t="s">
        <v>290</v>
      </c>
      <c r="N50" s="81" t="s">
        <v>291</v>
      </c>
      <c r="O50" s="81" t="s">
        <v>292</v>
      </c>
      <c r="P50" s="81" t="s">
        <v>293</v>
      </c>
      <c r="Q50" s="81" t="s">
        <v>294</v>
      </c>
    </row>
    <row r="51" ht="202.5" hidden="true" spans="1:17">
      <c r="A51" s="12">
        <v>44</v>
      </c>
      <c r="B51" s="33" t="s">
        <v>295</v>
      </c>
      <c r="C51" s="12" t="s">
        <v>169</v>
      </c>
      <c r="D51" s="12" t="s">
        <v>296</v>
      </c>
      <c r="E51" s="49" t="s">
        <v>278</v>
      </c>
      <c r="F51" s="60">
        <v>1</v>
      </c>
      <c r="G51" s="60">
        <v>0.5</v>
      </c>
      <c r="H51" s="47" t="s">
        <v>25</v>
      </c>
      <c r="I51" s="16">
        <v>300</v>
      </c>
      <c r="J51" s="16">
        <v>450</v>
      </c>
      <c r="K51" s="68">
        <f t="shared" si="0"/>
        <v>0.09</v>
      </c>
      <c r="L51" s="71" t="s">
        <v>297</v>
      </c>
      <c r="M51" s="17" t="s">
        <v>298</v>
      </c>
      <c r="N51" s="47" t="s">
        <v>25</v>
      </c>
      <c r="O51" s="47" t="s">
        <v>25</v>
      </c>
      <c r="P51" s="47" t="s">
        <v>25</v>
      </c>
      <c r="Q51" s="81" t="s">
        <v>260</v>
      </c>
    </row>
    <row r="52" ht="202.5" hidden="true" spans="1:17">
      <c r="A52" s="12">
        <v>45</v>
      </c>
      <c r="B52" s="33" t="s">
        <v>299</v>
      </c>
      <c r="C52" s="12" t="s">
        <v>169</v>
      </c>
      <c r="D52" s="12" t="s">
        <v>209</v>
      </c>
      <c r="E52" s="49" t="s">
        <v>278</v>
      </c>
      <c r="F52" s="14">
        <v>1.4</v>
      </c>
      <c r="G52" s="14">
        <v>1.4</v>
      </c>
      <c r="H52" s="16" t="s">
        <v>33</v>
      </c>
      <c r="I52" s="16">
        <v>2500</v>
      </c>
      <c r="J52" s="16">
        <v>7100</v>
      </c>
      <c r="K52" s="69">
        <f t="shared" si="0"/>
        <v>0.507142857142857</v>
      </c>
      <c r="L52" s="17" t="s">
        <v>300</v>
      </c>
      <c r="M52" s="17" t="s">
        <v>301</v>
      </c>
      <c r="N52" s="81" t="s">
        <v>302</v>
      </c>
      <c r="O52" s="81" t="s">
        <v>303</v>
      </c>
      <c r="P52" s="81" t="s">
        <v>304</v>
      </c>
      <c r="Q52" s="81" t="s">
        <v>260</v>
      </c>
    </row>
    <row r="53" ht="162" hidden="true" spans="1:17">
      <c r="A53" s="12">
        <v>46</v>
      </c>
      <c r="B53" s="33" t="s">
        <v>305</v>
      </c>
      <c r="C53" s="12" t="s">
        <v>169</v>
      </c>
      <c r="D53" s="12" t="s">
        <v>239</v>
      </c>
      <c r="E53" s="49" t="s">
        <v>32</v>
      </c>
      <c r="F53" s="14">
        <v>0.6</v>
      </c>
      <c r="G53" s="14">
        <v>0.3</v>
      </c>
      <c r="H53" s="16" t="s">
        <v>33</v>
      </c>
      <c r="I53" s="16">
        <v>300</v>
      </c>
      <c r="J53" s="16">
        <v>3000</v>
      </c>
      <c r="K53" s="69">
        <f t="shared" si="0"/>
        <v>1</v>
      </c>
      <c r="L53" s="17" t="s">
        <v>306</v>
      </c>
      <c r="M53" s="17" t="s">
        <v>307</v>
      </c>
      <c r="N53" s="81" t="s">
        <v>308</v>
      </c>
      <c r="O53" s="81" t="s">
        <v>309</v>
      </c>
      <c r="P53" s="81" t="s">
        <v>310</v>
      </c>
      <c r="Q53" s="81" t="s">
        <v>311</v>
      </c>
    </row>
    <row r="54" ht="60.75" hidden="true" spans="1:17">
      <c r="A54" s="39">
        <v>47</v>
      </c>
      <c r="B54" s="40" t="s">
        <v>312</v>
      </c>
      <c r="C54" s="12" t="s">
        <v>169</v>
      </c>
      <c r="D54" s="39" t="s">
        <v>23</v>
      </c>
      <c r="E54" s="58" t="s">
        <v>32</v>
      </c>
      <c r="F54" s="56">
        <v>1.5</v>
      </c>
      <c r="G54" s="56">
        <v>0.3</v>
      </c>
      <c r="H54" s="16" t="s">
        <v>33</v>
      </c>
      <c r="I54" s="16">
        <v>200</v>
      </c>
      <c r="J54" s="16">
        <v>3000</v>
      </c>
      <c r="K54" s="69">
        <f t="shared" si="0"/>
        <v>1</v>
      </c>
      <c r="L54" s="17" t="s">
        <v>313</v>
      </c>
      <c r="M54" s="17" t="s">
        <v>314</v>
      </c>
      <c r="N54" s="81" t="s">
        <v>315</v>
      </c>
      <c r="O54" s="81" t="s">
        <v>316</v>
      </c>
      <c r="P54" s="81" t="s">
        <v>316</v>
      </c>
      <c r="Q54" s="81" t="s">
        <v>317</v>
      </c>
    </row>
    <row r="55" s="23" customFormat="true" ht="263.25" hidden="true" spans="1:17">
      <c r="A55" s="43">
        <v>48</v>
      </c>
      <c r="B55" s="33" t="s">
        <v>318</v>
      </c>
      <c r="C55" s="12" t="s">
        <v>169</v>
      </c>
      <c r="D55" s="12"/>
      <c r="E55" s="49" t="s">
        <v>319</v>
      </c>
      <c r="F55" s="14">
        <v>1.5</v>
      </c>
      <c r="G55" s="14">
        <v>1</v>
      </c>
      <c r="H55" s="16" t="s">
        <v>33</v>
      </c>
      <c r="I55" s="16">
        <v>1000</v>
      </c>
      <c r="J55" s="16">
        <v>1600</v>
      </c>
      <c r="K55" s="68">
        <f t="shared" si="0"/>
        <v>0.16</v>
      </c>
      <c r="L55" s="81" t="s">
        <v>320</v>
      </c>
      <c r="M55" s="81" t="s">
        <v>321</v>
      </c>
      <c r="N55" s="81" t="s">
        <v>322</v>
      </c>
      <c r="O55" s="47" t="s">
        <v>25</v>
      </c>
      <c r="P55" s="47" t="s">
        <v>25</v>
      </c>
      <c r="Q55" s="81" t="s">
        <v>323</v>
      </c>
    </row>
    <row r="56" ht="81" hidden="true" spans="1:17">
      <c r="A56" s="34">
        <v>49</v>
      </c>
      <c r="B56" s="42" t="s">
        <v>324</v>
      </c>
      <c r="C56" s="12" t="s">
        <v>169</v>
      </c>
      <c r="D56" s="34" t="s">
        <v>23</v>
      </c>
      <c r="E56" s="59" t="s">
        <v>140</v>
      </c>
      <c r="F56" s="57">
        <v>1.8</v>
      </c>
      <c r="G56" s="57">
        <v>0.5</v>
      </c>
      <c r="H56" s="61" t="s">
        <v>33</v>
      </c>
      <c r="I56" s="61">
        <v>500</v>
      </c>
      <c r="J56" s="62">
        <v>6500</v>
      </c>
      <c r="K56" s="69">
        <f t="shared" si="0"/>
        <v>1.3</v>
      </c>
      <c r="L56" s="62" t="s">
        <v>325</v>
      </c>
      <c r="M56" s="62" t="s">
        <v>326</v>
      </c>
      <c r="N56" s="81" t="s">
        <v>327</v>
      </c>
      <c r="O56" s="81" t="s">
        <v>328</v>
      </c>
      <c r="P56" s="81" t="s">
        <v>329</v>
      </c>
      <c r="Q56" s="81" t="s">
        <v>330</v>
      </c>
    </row>
    <row r="57" ht="60.75" hidden="true" spans="1:17">
      <c r="A57" s="12">
        <v>50</v>
      </c>
      <c r="B57" s="33" t="s">
        <v>331</v>
      </c>
      <c r="C57" s="12" t="s">
        <v>169</v>
      </c>
      <c r="D57" s="12" t="s">
        <v>23</v>
      </c>
      <c r="E57" s="49" t="s">
        <v>140</v>
      </c>
      <c r="F57" s="14">
        <v>0.2</v>
      </c>
      <c r="G57" s="14">
        <v>0.2</v>
      </c>
      <c r="H57" s="16" t="s">
        <v>332</v>
      </c>
      <c r="I57" s="16">
        <v>70</v>
      </c>
      <c r="J57" s="16">
        <v>1400</v>
      </c>
      <c r="K57" s="69">
        <f t="shared" si="0"/>
        <v>0.7</v>
      </c>
      <c r="L57" s="16" t="s">
        <v>333</v>
      </c>
      <c r="M57" s="16" t="s">
        <v>334</v>
      </c>
      <c r="N57" s="81" t="s">
        <v>335</v>
      </c>
      <c r="O57" s="81" t="s">
        <v>336</v>
      </c>
      <c r="P57" s="81" t="s">
        <v>337</v>
      </c>
      <c r="Q57" s="81" t="s">
        <v>338</v>
      </c>
    </row>
    <row r="58" ht="201" hidden="true" customHeight="true" spans="1:17">
      <c r="A58" s="12">
        <v>51</v>
      </c>
      <c r="B58" s="13" t="s">
        <v>339</v>
      </c>
      <c r="C58" s="12" t="s">
        <v>169</v>
      </c>
      <c r="D58" s="12" t="s">
        <v>41</v>
      </c>
      <c r="E58" s="49" t="s">
        <v>140</v>
      </c>
      <c r="F58" s="14">
        <v>3.3</v>
      </c>
      <c r="G58" s="14">
        <v>1.5</v>
      </c>
      <c r="H58" s="62" t="s">
        <v>33</v>
      </c>
      <c r="I58" s="16">
        <v>750</v>
      </c>
      <c r="J58" s="16">
        <v>4116</v>
      </c>
      <c r="K58" s="68">
        <f t="shared" si="0"/>
        <v>0.2744</v>
      </c>
      <c r="L58" s="17" t="s">
        <v>340</v>
      </c>
      <c r="M58" s="17" t="s">
        <v>341</v>
      </c>
      <c r="N58" s="81" t="s">
        <v>342</v>
      </c>
      <c r="O58" s="47" t="s">
        <v>25</v>
      </c>
      <c r="P58" s="47" t="s">
        <v>25</v>
      </c>
      <c r="Q58" s="81" t="s">
        <v>343</v>
      </c>
    </row>
    <row r="59" ht="60.75" hidden="true" spans="1:17">
      <c r="A59" s="12">
        <v>52</v>
      </c>
      <c r="B59" s="13" t="s">
        <v>344</v>
      </c>
      <c r="C59" s="12" t="s">
        <v>169</v>
      </c>
      <c r="D59" s="12" t="s">
        <v>41</v>
      </c>
      <c r="E59" s="49" t="s">
        <v>140</v>
      </c>
      <c r="F59" s="14">
        <v>2.2</v>
      </c>
      <c r="G59" s="14">
        <v>1.1</v>
      </c>
      <c r="H59" s="16" t="s">
        <v>33</v>
      </c>
      <c r="I59" s="16">
        <v>500</v>
      </c>
      <c r="J59" s="82">
        <v>3725</v>
      </c>
      <c r="K59" s="68">
        <f t="shared" si="0"/>
        <v>0.338636363636364</v>
      </c>
      <c r="L59" s="83" t="s">
        <v>345</v>
      </c>
      <c r="M59" s="87" t="s">
        <v>345</v>
      </c>
      <c r="N59" s="81" t="s">
        <v>346</v>
      </c>
      <c r="O59" s="47" t="s">
        <v>25</v>
      </c>
      <c r="P59" s="47" t="s">
        <v>25</v>
      </c>
      <c r="Q59" s="81" t="s">
        <v>347</v>
      </c>
    </row>
    <row r="60" ht="81" hidden="true" spans="1:17">
      <c r="A60" s="12">
        <v>53</v>
      </c>
      <c r="B60" s="33" t="s">
        <v>348</v>
      </c>
      <c r="C60" s="12" t="s">
        <v>169</v>
      </c>
      <c r="D60" s="12" t="s">
        <v>349</v>
      </c>
      <c r="E60" s="49" t="s">
        <v>62</v>
      </c>
      <c r="F60" s="14">
        <v>1.4</v>
      </c>
      <c r="G60" s="14">
        <v>1</v>
      </c>
      <c r="H60" s="16" t="s">
        <v>33</v>
      </c>
      <c r="I60" s="16">
        <v>1500</v>
      </c>
      <c r="J60" s="16">
        <v>7600</v>
      </c>
      <c r="K60" s="69">
        <f t="shared" si="0"/>
        <v>0.76</v>
      </c>
      <c r="L60" s="72" t="s">
        <v>350</v>
      </c>
      <c r="M60" s="17" t="s">
        <v>351</v>
      </c>
      <c r="N60" s="81" t="s">
        <v>352</v>
      </c>
      <c r="O60" s="81" t="s">
        <v>353</v>
      </c>
      <c r="P60" s="81" t="s">
        <v>353</v>
      </c>
      <c r="Q60" s="81" t="s">
        <v>354</v>
      </c>
    </row>
    <row r="61" ht="60.75" hidden="true" spans="1:17">
      <c r="A61" s="12">
        <v>54</v>
      </c>
      <c r="B61" s="13" t="s">
        <v>355</v>
      </c>
      <c r="C61" s="12" t="s">
        <v>169</v>
      </c>
      <c r="D61" s="12" t="s">
        <v>80</v>
      </c>
      <c r="E61" s="49" t="s">
        <v>62</v>
      </c>
      <c r="F61" s="14">
        <v>1.12</v>
      </c>
      <c r="G61" s="14">
        <v>0.4</v>
      </c>
      <c r="H61" s="16" t="s">
        <v>33</v>
      </c>
      <c r="I61" s="16">
        <v>640</v>
      </c>
      <c r="J61" s="16">
        <v>2600</v>
      </c>
      <c r="K61" s="69">
        <f t="shared" si="0"/>
        <v>0.65</v>
      </c>
      <c r="L61" s="72" t="s">
        <v>356</v>
      </c>
      <c r="M61" s="17" t="s">
        <v>357</v>
      </c>
      <c r="N61" s="81" t="s">
        <v>358</v>
      </c>
      <c r="O61" s="81" t="s">
        <v>359</v>
      </c>
      <c r="P61" s="81" t="s">
        <v>359</v>
      </c>
      <c r="Q61" s="81" t="s">
        <v>359</v>
      </c>
    </row>
    <row r="62" ht="60.75" hidden="true" spans="1:17">
      <c r="A62" s="12">
        <v>55</v>
      </c>
      <c r="B62" s="33" t="s">
        <v>360</v>
      </c>
      <c r="C62" s="12" t="s">
        <v>169</v>
      </c>
      <c r="D62" s="12" t="s">
        <v>209</v>
      </c>
      <c r="E62" s="49" t="s">
        <v>62</v>
      </c>
      <c r="F62" s="14">
        <v>0.58</v>
      </c>
      <c r="G62" s="14">
        <v>0.5</v>
      </c>
      <c r="H62" s="16" t="s">
        <v>33</v>
      </c>
      <c r="I62" s="16">
        <v>600</v>
      </c>
      <c r="J62" s="16">
        <v>2850</v>
      </c>
      <c r="K62" s="69">
        <f t="shared" si="0"/>
        <v>0.57</v>
      </c>
      <c r="L62" s="72" t="s">
        <v>361</v>
      </c>
      <c r="M62" s="79" t="s">
        <v>362</v>
      </c>
      <c r="N62" s="81" t="s">
        <v>363</v>
      </c>
      <c r="O62" s="47" t="s">
        <v>25</v>
      </c>
      <c r="P62" s="47" t="s">
        <v>25</v>
      </c>
      <c r="Q62" s="47" t="s">
        <v>25</v>
      </c>
    </row>
    <row r="63" ht="81" hidden="true" spans="1:17">
      <c r="A63" s="12">
        <v>56</v>
      </c>
      <c r="B63" s="33" t="s">
        <v>364</v>
      </c>
      <c r="C63" s="12" t="s">
        <v>169</v>
      </c>
      <c r="D63" s="12" t="s">
        <v>296</v>
      </c>
      <c r="E63" s="49" t="s">
        <v>365</v>
      </c>
      <c r="F63" s="14">
        <v>3.5</v>
      </c>
      <c r="G63" s="14">
        <v>0.5</v>
      </c>
      <c r="H63" s="46" t="s">
        <v>25</v>
      </c>
      <c r="I63" s="16">
        <v>300</v>
      </c>
      <c r="J63" s="16">
        <v>600</v>
      </c>
      <c r="K63" s="68">
        <f t="shared" si="0"/>
        <v>0.12</v>
      </c>
      <c r="L63" s="17" t="s">
        <v>366</v>
      </c>
      <c r="M63" s="17" t="s">
        <v>367</v>
      </c>
      <c r="N63" s="81" t="s">
        <v>368</v>
      </c>
      <c r="O63" s="47" t="s">
        <v>25</v>
      </c>
      <c r="P63" s="47" t="s">
        <v>25</v>
      </c>
      <c r="Q63" s="46" t="s">
        <v>25</v>
      </c>
    </row>
    <row r="64" ht="81" hidden="true" spans="1:17">
      <c r="A64" s="12">
        <v>57</v>
      </c>
      <c r="B64" s="33" t="s">
        <v>369</v>
      </c>
      <c r="C64" s="12" t="s">
        <v>169</v>
      </c>
      <c r="D64" s="12" t="s">
        <v>80</v>
      </c>
      <c r="E64" s="49" t="s">
        <v>365</v>
      </c>
      <c r="F64" s="14">
        <v>10</v>
      </c>
      <c r="G64" s="14">
        <v>1</v>
      </c>
      <c r="H64" s="47" t="s">
        <v>25</v>
      </c>
      <c r="I64" s="61">
        <v>0</v>
      </c>
      <c r="J64" s="61">
        <v>200</v>
      </c>
      <c r="K64" s="68">
        <f t="shared" si="0"/>
        <v>0.02</v>
      </c>
      <c r="L64" s="79" t="s">
        <v>370</v>
      </c>
      <c r="M64" s="79" t="s">
        <v>371</v>
      </c>
      <c r="N64" s="81" t="s">
        <v>372</v>
      </c>
      <c r="O64" s="81" t="s">
        <v>373</v>
      </c>
      <c r="P64" s="81" t="s">
        <v>374</v>
      </c>
      <c r="Q64" s="99" t="s">
        <v>375</v>
      </c>
    </row>
    <row r="65" ht="60.75" hidden="true" spans="1:17">
      <c r="A65" s="12">
        <v>58</v>
      </c>
      <c r="B65" s="33" t="s">
        <v>376</v>
      </c>
      <c r="C65" s="12" t="s">
        <v>169</v>
      </c>
      <c r="D65" s="12" t="s">
        <v>80</v>
      </c>
      <c r="E65" s="49" t="s">
        <v>70</v>
      </c>
      <c r="F65" s="14">
        <v>1</v>
      </c>
      <c r="G65" s="14">
        <v>1</v>
      </c>
      <c r="H65" s="16" t="s">
        <v>33</v>
      </c>
      <c r="I65" s="16">
        <v>2000</v>
      </c>
      <c r="J65" s="16">
        <v>8000</v>
      </c>
      <c r="K65" s="69">
        <f t="shared" si="0"/>
        <v>0.8</v>
      </c>
      <c r="L65" s="17" t="s">
        <v>377</v>
      </c>
      <c r="M65" s="17" t="s">
        <v>378</v>
      </c>
      <c r="N65" s="81" t="s">
        <v>379</v>
      </c>
      <c r="O65" s="81" t="s">
        <v>380</v>
      </c>
      <c r="P65" s="81" t="s">
        <v>380</v>
      </c>
      <c r="Q65" s="47" t="s">
        <v>25</v>
      </c>
    </row>
    <row r="66" ht="60.75" hidden="true" spans="1:17">
      <c r="A66" s="12">
        <v>59</v>
      </c>
      <c r="B66" s="33" t="s">
        <v>381</v>
      </c>
      <c r="C66" s="12" t="s">
        <v>169</v>
      </c>
      <c r="D66" s="12" t="s">
        <v>48</v>
      </c>
      <c r="E66" s="49" t="s">
        <v>70</v>
      </c>
      <c r="F66" s="14">
        <v>1.5</v>
      </c>
      <c r="G66" s="14">
        <v>0.3</v>
      </c>
      <c r="H66" s="16" t="s">
        <v>33</v>
      </c>
      <c r="I66" s="16">
        <v>500</v>
      </c>
      <c r="J66" s="16">
        <v>2250</v>
      </c>
      <c r="K66" s="69">
        <f t="shared" si="0"/>
        <v>0.75</v>
      </c>
      <c r="L66" s="17" t="s">
        <v>382</v>
      </c>
      <c r="M66" s="17" t="s">
        <v>383</v>
      </c>
      <c r="N66" s="81" t="s">
        <v>384</v>
      </c>
      <c r="O66" s="47" t="s">
        <v>25</v>
      </c>
      <c r="P66" s="47" t="s">
        <v>25</v>
      </c>
      <c r="Q66" s="81" t="s">
        <v>385</v>
      </c>
    </row>
    <row r="67" ht="101.25" hidden="true" spans="1:17">
      <c r="A67" s="12">
        <v>60</v>
      </c>
      <c r="B67" s="33" t="s">
        <v>386</v>
      </c>
      <c r="C67" s="12" t="s">
        <v>169</v>
      </c>
      <c r="D67" s="12" t="s">
        <v>134</v>
      </c>
      <c r="E67" s="49" t="s">
        <v>387</v>
      </c>
      <c r="F67" s="14">
        <v>2.705</v>
      </c>
      <c r="G67" s="14">
        <v>0.4</v>
      </c>
      <c r="H67" s="48" t="s">
        <v>33</v>
      </c>
      <c r="I67" s="48">
        <v>510</v>
      </c>
      <c r="J67" s="48">
        <v>3293</v>
      </c>
      <c r="K67" s="69">
        <f t="shared" si="0"/>
        <v>0.82325</v>
      </c>
      <c r="L67" s="48" t="s">
        <v>388</v>
      </c>
      <c r="M67" s="48" t="s">
        <v>389</v>
      </c>
      <c r="N67" s="81" t="s">
        <v>390</v>
      </c>
      <c r="O67" s="81" t="s">
        <v>391</v>
      </c>
      <c r="P67" s="81" t="s">
        <v>392</v>
      </c>
      <c r="Q67" s="81" t="s">
        <v>393</v>
      </c>
    </row>
    <row r="68" ht="60.75" hidden="true" spans="1:17">
      <c r="A68" s="12">
        <v>61</v>
      </c>
      <c r="B68" s="13" t="s">
        <v>394</v>
      </c>
      <c r="C68" s="12" t="s">
        <v>169</v>
      </c>
      <c r="D68" s="12" t="s">
        <v>239</v>
      </c>
      <c r="E68" s="49" t="s">
        <v>387</v>
      </c>
      <c r="F68" s="14">
        <v>1.2</v>
      </c>
      <c r="G68" s="14">
        <v>0.8</v>
      </c>
      <c r="H68" s="48" t="s">
        <v>33</v>
      </c>
      <c r="I68" s="48">
        <v>0</v>
      </c>
      <c r="J68" s="48">
        <v>14020</v>
      </c>
      <c r="K68" s="69">
        <f t="shared" si="0"/>
        <v>1.7525</v>
      </c>
      <c r="L68" s="48"/>
      <c r="M68" s="48" t="s">
        <v>395</v>
      </c>
      <c r="N68" s="81" t="s">
        <v>396</v>
      </c>
      <c r="O68" s="81" t="s">
        <v>397</v>
      </c>
      <c r="P68" s="81" t="s">
        <v>398</v>
      </c>
      <c r="Q68" s="81" t="s">
        <v>399</v>
      </c>
    </row>
    <row r="69" ht="101.25" hidden="true" spans="1:17">
      <c r="A69" s="12">
        <v>62</v>
      </c>
      <c r="B69" s="33" t="s">
        <v>400</v>
      </c>
      <c r="C69" s="12" t="s">
        <v>169</v>
      </c>
      <c r="D69" s="12" t="s">
        <v>80</v>
      </c>
      <c r="E69" s="49" t="s">
        <v>155</v>
      </c>
      <c r="F69" s="14">
        <v>1.8</v>
      </c>
      <c r="G69" s="14">
        <v>0.3</v>
      </c>
      <c r="H69" s="47" t="s">
        <v>25</v>
      </c>
      <c r="I69" s="16">
        <v>0</v>
      </c>
      <c r="J69" s="16">
        <v>200</v>
      </c>
      <c r="K69" s="68">
        <f>J69/G69/10000</f>
        <v>0.0666666666666667</v>
      </c>
      <c r="L69" s="17" t="s">
        <v>401</v>
      </c>
      <c r="M69" s="12" t="s">
        <v>402</v>
      </c>
      <c r="N69" s="81" t="s">
        <v>403</v>
      </c>
      <c r="O69" s="47" t="s">
        <v>25</v>
      </c>
      <c r="P69" s="81" t="s">
        <v>404</v>
      </c>
      <c r="Q69" s="47" t="s">
        <v>25</v>
      </c>
    </row>
    <row r="70" s="19" customFormat="true" ht="81" spans="1:17">
      <c r="A70" s="35">
        <v>63</v>
      </c>
      <c r="B70" s="89" t="s">
        <v>405</v>
      </c>
      <c r="C70" s="35" t="s">
        <v>169</v>
      </c>
      <c r="D70" s="35" t="s">
        <v>80</v>
      </c>
      <c r="E70" s="50" t="s">
        <v>161</v>
      </c>
      <c r="F70" s="51">
        <v>2</v>
      </c>
      <c r="G70" s="51">
        <v>0.8</v>
      </c>
      <c r="H70" s="55" t="s">
        <v>33</v>
      </c>
      <c r="I70" s="55">
        <v>1250</v>
      </c>
      <c r="J70" s="55">
        <v>7650</v>
      </c>
      <c r="K70" s="73">
        <f>J70/G70/10000</f>
        <v>0.95625</v>
      </c>
      <c r="L70" s="94" t="s">
        <v>406</v>
      </c>
      <c r="M70" s="94" t="s">
        <v>407</v>
      </c>
      <c r="N70" s="85" t="s">
        <v>408</v>
      </c>
      <c r="O70" s="47" t="s">
        <v>25</v>
      </c>
      <c r="P70" s="85" t="s">
        <v>409</v>
      </c>
      <c r="Q70" s="100" t="s">
        <v>410</v>
      </c>
    </row>
    <row r="71" ht="20.25" hidden="true" spans="1:17">
      <c r="A71" s="30" t="s">
        <v>411</v>
      </c>
      <c r="B71" s="31"/>
      <c r="C71" s="32"/>
      <c r="D71" s="15"/>
      <c r="E71" s="49"/>
      <c r="F71" s="92">
        <v>54.4</v>
      </c>
      <c r="G71" s="15"/>
      <c r="H71" s="16"/>
      <c r="I71" s="16"/>
      <c r="J71" s="16"/>
      <c r="K71" s="16"/>
      <c r="L71" s="71"/>
      <c r="M71" s="71"/>
      <c r="N71" s="11"/>
      <c r="O71" s="11"/>
      <c r="P71" s="11"/>
      <c r="Q71" s="11"/>
    </row>
    <row r="72" ht="121.5" hidden="true" spans="1:17">
      <c r="A72" s="12">
        <v>64</v>
      </c>
      <c r="B72" s="13" t="s">
        <v>412</v>
      </c>
      <c r="C72" s="12" t="s">
        <v>413</v>
      </c>
      <c r="D72" s="12" t="s">
        <v>154</v>
      </c>
      <c r="E72" s="12" t="s">
        <v>87</v>
      </c>
      <c r="F72" s="14">
        <v>3</v>
      </c>
      <c r="G72" s="14">
        <v>1</v>
      </c>
      <c r="H72" s="48" t="s">
        <v>414</v>
      </c>
      <c r="I72" s="48">
        <v>830</v>
      </c>
      <c r="J72" s="48">
        <v>830</v>
      </c>
      <c r="K72" s="95">
        <v>0.083</v>
      </c>
      <c r="L72" s="48" t="s">
        <v>415</v>
      </c>
      <c r="M72" s="48" t="s">
        <v>416</v>
      </c>
      <c r="N72" s="101" t="s">
        <v>417</v>
      </c>
      <c r="O72" s="97" t="s">
        <v>418</v>
      </c>
      <c r="P72" s="47" t="s">
        <v>25</v>
      </c>
      <c r="Q72" s="47" t="s">
        <v>25</v>
      </c>
    </row>
    <row r="73" ht="60.75" hidden="true" spans="1:17">
      <c r="A73" s="12">
        <v>65</v>
      </c>
      <c r="B73" s="33" t="s">
        <v>419</v>
      </c>
      <c r="C73" s="12" t="s">
        <v>413</v>
      </c>
      <c r="D73" s="12" t="s">
        <v>58</v>
      </c>
      <c r="E73" s="12" t="s">
        <v>87</v>
      </c>
      <c r="F73" s="14">
        <v>1</v>
      </c>
      <c r="G73" s="12" t="s">
        <v>420</v>
      </c>
      <c r="H73" s="48" t="s">
        <v>414</v>
      </c>
      <c r="I73" s="48">
        <v>0</v>
      </c>
      <c r="J73" s="48">
        <v>0</v>
      </c>
      <c r="K73" s="48">
        <v>0</v>
      </c>
      <c r="L73" s="62" t="s">
        <v>421</v>
      </c>
      <c r="M73" s="62" t="s">
        <v>421</v>
      </c>
      <c r="N73" s="97" t="s">
        <v>422</v>
      </c>
      <c r="O73" s="97" t="s">
        <v>172</v>
      </c>
      <c r="P73" s="97" t="s">
        <v>172</v>
      </c>
      <c r="Q73" s="47" t="s">
        <v>25</v>
      </c>
    </row>
    <row r="74" ht="182.25" hidden="true" spans="1:17">
      <c r="A74" s="12">
        <v>66</v>
      </c>
      <c r="B74" s="13" t="s">
        <v>423</v>
      </c>
      <c r="C74" s="12" t="s">
        <v>413</v>
      </c>
      <c r="D74" s="12" t="s">
        <v>80</v>
      </c>
      <c r="E74" s="12" t="s">
        <v>424</v>
      </c>
      <c r="F74" s="12">
        <v>0.998</v>
      </c>
      <c r="G74" s="12" t="s">
        <v>420</v>
      </c>
      <c r="H74" s="48" t="s">
        <v>414</v>
      </c>
      <c r="I74" s="16"/>
      <c r="J74" s="16"/>
      <c r="K74" s="16"/>
      <c r="L74" s="71"/>
      <c r="M74" s="71"/>
      <c r="N74" s="97" t="s">
        <v>425</v>
      </c>
      <c r="O74" s="97" t="s">
        <v>132</v>
      </c>
      <c r="P74" s="97" t="s">
        <v>132</v>
      </c>
      <c r="Q74" s="97" t="s">
        <v>132</v>
      </c>
    </row>
    <row r="75" ht="40.5" hidden="true" spans="1:17">
      <c r="A75" s="12">
        <v>67</v>
      </c>
      <c r="B75" s="13" t="s">
        <v>426</v>
      </c>
      <c r="C75" s="12" t="s">
        <v>413</v>
      </c>
      <c r="D75" s="12" t="s">
        <v>209</v>
      </c>
      <c r="E75" s="12" t="s">
        <v>278</v>
      </c>
      <c r="F75" s="14">
        <v>1.5</v>
      </c>
      <c r="G75" s="12" t="s">
        <v>420</v>
      </c>
      <c r="H75" s="16" t="s">
        <v>414</v>
      </c>
      <c r="I75" s="16"/>
      <c r="J75" s="16"/>
      <c r="K75" s="16"/>
      <c r="L75" s="71"/>
      <c r="M75" s="71"/>
      <c r="N75" s="47" t="s">
        <v>25</v>
      </c>
      <c r="O75" s="47" t="s">
        <v>25</v>
      </c>
      <c r="P75" s="47" t="s">
        <v>25</v>
      </c>
      <c r="Q75" s="47" t="s">
        <v>25</v>
      </c>
    </row>
    <row r="76" ht="60.75" hidden="true" spans="1:17">
      <c r="A76" s="12">
        <v>68</v>
      </c>
      <c r="B76" s="33" t="s">
        <v>427</v>
      </c>
      <c r="C76" s="12" t="s">
        <v>413</v>
      </c>
      <c r="D76" s="12" t="s">
        <v>61</v>
      </c>
      <c r="E76" s="12" t="s">
        <v>62</v>
      </c>
      <c r="F76" s="14">
        <v>1.2</v>
      </c>
      <c r="G76" s="12" t="s">
        <v>420</v>
      </c>
      <c r="H76" s="16" t="s">
        <v>414</v>
      </c>
      <c r="I76" s="16"/>
      <c r="J76" s="16"/>
      <c r="K76" s="16"/>
      <c r="L76" s="71"/>
      <c r="M76" s="71"/>
      <c r="N76" s="97" t="s">
        <v>428</v>
      </c>
      <c r="O76" s="97" t="s">
        <v>429</v>
      </c>
      <c r="P76" s="47" t="s">
        <v>25</v>
      </c>
      <c r="Q76" s="97" t="s">
        <v>430</v>
      </c>
    </row>
    <row r="77" ht="40.5" hidden="true" spans="1:17">
      <c r="A77" s="12">
        <v>69</v>
      </c>
      <c r="B77" s="13" t="s">
        <v>431</v>
      </c>
      <c r="C77" s="12" t="s">
        <v>413</v>
      </c>
      <c r="D77" s="12" t="s">
        <v>61</v>
      </c>
      <c r="E77" s="12" t="s">
        <v>62</v>
      </c>
      <c r="F77" s="14">
        <v>2</v>
      </c>
      <c r="G77" s="12" t="s">
        <v>420</v>
      </c>
      <c r="H77" s="16" t="s">
        <v>414</v>
      </c>
      <c r="I77" s="16"/>
      <c r="J77" s="16"/>
      <c r="K77" s="16"/>
      <c r="L77" s="71"/>
      <c r="M77" s="71"/>
      <c r="N77" s="47" t="s">
        <v>25</v>
      </c>
      <c r="O77" s="47" t="s">
        <v>25</v>
      </c>
      <c r="P77" s="47" t="s">
        <v>25</v>
      </c>
      <c r="Q77" s="47" t="s">
        <v>25</v>
      </c>
    </row>
    <row r="78" ht="81" hidden="true" spans="1:17">
      <c r="A78" s="12">
        <v>70</v>
      </c>
      <c r="B78" s="13" t="s">
        <v>432</v>
      </c>
      <c r="C78" s="12" t="s">
        <v>413</v>
      </c>
      <c r="D78" s="12" t="s">
        <v>48</v>
      </c>
      <c r="E78" s="49" t="s">
        <v>70</v>
      </c>
      <c r="F78" s="14">
        <v>1</v>
      </c>
      <c r="G78" s="14">
        <v>1</v>
      </c>
      <c r="H78" s="16" t="s">
        <v>33</v>
      </c>
      <c r="I78" s="16">
        <v>2000</v>
      </c>
      <c r="J78" s="16">
        <v>8000</v>
      </c>
      <c r="K78" s="96">
        <v>0.8</v>
      </c>
      <c r="L78" s="17" t="s">
        <v>433</v>
      </c>
      <c r="M78" s="17" t="s">
        <v>434</v>
      </c>
      <c r="N78" s="97" t="s">
        <v>435</v>
      </c>
      <c r="O78" s="97" t="s">
        <v>436</v>
      </c>
      <c r="P78" s="97" t="s">
        <v>436</v>
      </c>
      <c r="Q78" s="47" t="s">
        <v>25</v>
      </c>
    </row>
    <row r="79" ht="60.75" hidden="true" spans="1:17">
      <c r="A79" s="12">
        <v>71</v>
      </c>
      <c r="B79" s="33" t="s">
        <v>437</v>
      </c>
      <c r="C79" s="12" t="s">
        <v>413</v>
      </c>
      <c r="D79" s="12" t="s">
        <v>134</v>
      </c>
      <c r="E79" s="49" t="s">
        <v>387</v>
      </c>
      <c r="F79" s="60">
        <v>1.2</v>
      </c>
      <c r="G79" s="12" t="s">
        <v>420</v>
      </c>
      <c r="H79" s="48" t="s">
        <v>414</v>
      </c>
      <c r="I79" s="16"/>
      <c r="J79" s="16"/>
      <c r="K79" s="16"/>
      <c r="L79" s="71"/>
      <c r="M79" s="71"/>
      <c r="N79" s="97" t="s">
        <v>438</v>
      </c>
      <c r="O79" s="47" t="s">
        <v>25</v>
      </c>
      <c r="P79" s="97" t="s">
        <v>439</v>
      </c>
      <c r="Q79" s="47" t="s">
        <v>25</v>
      </c>
    </row>
    <row r="80" ht="60.75" hidden="true" spans="1:17">
      <c r="A80" s="12">
        <v>72</v>
      </c>
      <c r="B80" s="33" t="s">
        <v>440</v>
      </c>
      <c r="C80" s="12" t="s">
        <v>413</v>
      </c>
      <c r="D80" s="12" t="s">
        <v>134</v>
      </c>
      <c r="E80" s="49" t="s">
        <v>387</v>
      </c>
      <c r="F80" s="60">
        <v>1.5</v>
      </c>
      <c r="G80" s="12" t="s">
        <v>420</v>
      </c>
      <c r="H80" s="48" t="s">
        <v>414</v>
      </c>
      <c r="I80" s="16"/>
      <c r="J80" s="16"/>
      <c r="K80" s="16"/>
      <c r="L80" s="71"/>
      <c r="M80" s="71"/>
      <c r="N80" s="97" t="s">
        <v>441</v>
      </c>
      <c r="O80" s="97" t="s">
        <v>442</v>
      </c>
      <c r="P80" s="97" t="s">
        <v>443</v>
      </c>
      <c r="Q80" s="97" t="s">
        <v>444</v>
      </c>
    </row>
    <row r="81" ht="40.5" hidden="true" spans="1:17">
      <c r="A81" s="12">
        <v>73</v>
      </c>
      <c r="B81" s="33" t="s">
        <v>445</v>
      </c>
      <c r="C81" s="12" t="s">
        <v>413</v>
      </c>
      <c r="D81" s="12" t="s">
        <v>134</v>
      </c>
      <c r="E81" s="49" t="s">
        <v>387</v>
      </c>
      <c r="F81" s="14">
        <v>15</v>
      </c>
      <c r="G81" s="12" t="s">
        <v>420</v>
      </c>
      <c r="H81" s="48" t="s">
        <v>414</v>
      </c>
      <c r="I81" s="16"/>
      <c r="J81" s="16"/>
      <c r="K81" s="16"/>
      <c r="L81" s="71"/>
      <c r="M81" s="71"/>
      <c r="N81" s="47" t="s">
        <v>25</v>
      </c>
      <c r="O81" s="47" t="s">
        <v>25</v>
      </c>
      <c r="P81" s="47" t="s">
        <v>25</v>
      </c>
      <c r="Q81" s="47" t="s">
        <v>25</v>
      </c>
    </row>
    <row r="82" ht="60.75" hidden="true" spans="1:17">
      <c r="A82" s="12">
        <v>74</v>
      </c>
      <c r="B82" s="13" t="s">
        <v>446</v>
      </c>
      <c r="C82" s="12" t="s">
        <v>413</v>
      </c>
      <c r="D82" s="12" t="s">
        <v>209</v>
      </c>
      <c r="E82" s="12" t="s">
        <v>155</v>
      </c>
      <c r="F82" s="14">
        <v>16</v>
      </c>
      <c r="G82" s="12" t="s">
        <v>420</v>
      </c>
      <c r="H82" s="16" t="s">
        <v>414</v>
      </c>
      <c r="I82" s="16"/>
      <c r="J82" s="16"/>
      <c r="K82" s="16"/>
      <c r="L82" s="71"/>
      <c r="M82" s="71"/>
      <c r="N82" s="97" t="s">
        <v>447</v>
      </c>
      <c r="O82" s="47" t="s">
        <v>25</v>
      </c>
      <c r="P82" s="97" t="s">
        <v>404</v>
      </c>
      <c r="Q82" s="47" t="s">
        <v>25</v>
      </c>
    </row>
    <row r="83" ht="60.75" hidden="true" spans="1:17">
      <c r="A83" s="12">
        <v>75</v>
      </c>
      <c r="B83" s="33" t="s">
        <v>448</v>
      </c>
      <c r="C83" s="12" t="s">
        <v>413</v>
      </c>
      <c r="D83" s="12" t="s">
        <v>154</v>
      </c>
      <c r="E83" s="49" t="s">
        <v>161</v>
      </c>
      <c r="F83" s="60">
        <v>10</v>
      </c>
      <c r="G83" s="12" t="s">
        <v>420</v>
      </c>
      <c r="H83" s="61" t="s">
        <v>449</v>
      </c>
      <c r="I83" s="61"/>
      <c r="J83" s="61"/>
      <c r="K83" s="61"/>
      <c r="L83" s="78"/>
      <c r="M83" s="78"/>
      <c r="N83" s="97" t="s">
        <v>450</v>
      </c>
      <c r="O83" s="47" t="s">
        <v>25</v>
      </c>
      <c r="P83" s="47" t="s">
        <v>25</v>
      </c>
      <c r="Q83" s="47" t="s">
        <v>25</v>
      </c>
    </row>
    <row r="84" customFormat="true" ht="20.25" hidden="true" spans="1:17">
      <c r="A84" s="90" t="s">
        <v>451</v>
      </c>
      <c r="B84" s="91"/>
      <c r="C84" s="91"/>
      <c r="D84" s="91"/>
      <c r="E84" s="91"/>
      <c r="F84" s="91"/>
      <c r="G84" s="91"/>
      <c r="H84" s="93"/>
      <c r="I84" s="91"/>
      <c r="J84" s="91"/>
      <c r="K84" s="91"/>
      <c r="L84" s="91"/>
      <c r="M84" s="93"/>
      <c r="N84" s="91"/>
      <c r="O84" s="91"/>
      <c r="P84" s="91"/>
      <c r="Q84" s="98"/>
    </row>
  </sheetData>
  <autoFilter ref="A1:Q84">
    <filterColumn colId="5">
      <colorFilter cellColor="0" dxfId="0"/>
    </filterColumn>
    <extLst/>
  </autoFilter>
  <mergeCells count="21">
    <mergeCell ref="A1:Q1"/>
    <mergeCell ref="N2:Q2"/>
    <mergeCell ref="A4:D4"/>
    <mergeCell ref="A5:D5"/>
    <mergeCell ref="A18:D18"/>
    <mergeCell ref="A28:C28"/>
    <mergeCell ref="A71:C71"/>
    <mergeCell ref="A84:Q8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rintOptions horizontalCentered="true"/>
  <pageMargins left="0.156944444444444" right="0.156944444444444" top="0.629861111111111" bottom="0.156944444444444" header="0.5" footer="0.5"/>
  <pageSetup paperSize="8" scale="61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"/>
    </sheetView>
  </sheetViews>
  <sheetFormatPr defaultColWidth="8" defaultRowHeight="14.25"/>
  <cols>
    <col min="6" max="6" width="9.875"/>
    <col min="7" max="7" width="8.5"/>
    <col min="10" max="10" width="8.5"/>
    <col min="11" max="11" width="16" customWidth="true"/>
    <col min="12" max="12" width="14.125" customWidth="true"/>
    <col min="13" max="13" width="29.625" customWidth="true"/>
    <col min="14" max="14" width="12.25" customWidth="true"/>
    <col min="15" max="15" width="11.625" customWidth="true"/>
    <col min="16" max="16" width="13.125" customWidth="true"/>
    <col min="17" max="17" width="16.5" customWidth="true"/>
  </cols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A1" sqref="A1:I5"/>
    </sheetView>
  </sheetViews>
  <sheetFormatPr defaultColWidth="9" defaultRowHeight="14.25" outlineLevelRow="3"/>
  <sheetData>
    <row r="1" ht="63" spans="1:9">
      <c r="A1" s="10" t="s">
        <v>452</v>
      </c>
      <c r="B1" s="10"/>
      <c r="C1" s="10"/>
      <c r="D1" s="10"/>
      <c r="E1" s="10"/>
      <c r="F1" s="10"/>
      <c r="G1" s="10"/>
      <c r="H1" s="10"/>
      <c r="I1" s="10"/>
    </row>
    <row r="2" spans="1:9">
      <c r="A2" s="11" t="s">
        <v>1</v>
      </c>
      <c r="B2" s="11" t="s">
        <v>2</v>
      </c>
      <c r="C2" s="11" t="s">
        <v>3</v>
      </c>
      <c r="D2" s="11" t="s">
        <v>6</v>
      </c>
      <c r="E2" s="11" t="s">
        <v>7</v>
      </c>
      <c r="F2" s="11" t="s">
        <v>9</v>
      </c>
      <c r="G2" s="11" t="s">
        <v>10</v>
      </c>
      <c r="H2" s="11" t="s">
        <v>12</v>
      </c>
      <c r="I2" s="11" t="s">
        <v>13</v>
      </c>
    </row>
    <row r="3" ht="101" customHeight="true" spans="1:9">
      <c r="A3" s="11"/>
      <c r="B3" s="11"/>
      <c r="C3" s="11"/>
      <c r="D3" s="11"/>
      <c r="E3" s="11"/>
      <c r="F3" s="11"/>
      <c r="G3" s="11"/>
      <c r="H3" s="15"/>
      <c r="I3" s="11"/>
    </row>
    <row r="4" ht="409.5" spans="1:9">
      <c r="A4" s="12">
        <v>15</v>
      </c>
      <c r="B4" s="13" t="s">
        <v>119</v>
      </c>
      <c r="C4" s="12" t="s">
        <v>105</v>
      </c>
      <c r="D4" s="14">
        <v>2.8</v>
      </c>
      <c r="E4" s="14">
        <v>1.5</v>
      </c>
      <c r="F4" s="16">
        <v>1100</v>
      </c>
      <c r="G4" s="16">
        <v>8000</v>
      </c>
      <c r="H4" s="17" t="s">
        <v>122</v>
      </c>
      <c r="I4" s="17" t="s">
        <v>122</v>
      </c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topLeftCell="A4" workbookViewId="0">
      <selection activeCell="A6" sqref="A6"/>
    </sheetView>
  </sheetViews>
  <sheetFormatPr defaultColWidth="9" defaultRowHeight="14.25" outlineLevelRow="5" outlineLevelCol="6"/>
  <cols>
    <col min="1" max="1" width="8.75" customWidth="true"/>
    <col min="2" max="2" width="13.5" customWidth="true"/>
    <col min="3" max="3" width="8.75" customWidth="true"/>
    <col min="4" max="4" width="8.875" customWidth="true"/>
    <col min="5" max="5" width="17.875" customWidth="true"/>
    <col min="6" max="7" width="33.625" customWidth="true"/>
  </cols>
  <sheetData>
    <row r="1" spans="1:7">
      <c r="A1" s="1" t="s">
        <v>2</v>
      </c>
      <c r="B1" s="1" t="s">
        <v>4</v>
      </c>
      <c r="C1" s="1" t="s">
        <v>5</v>
      </c>
      <c r="D1" s="1" t="s">
        <v>6</v>
      </c>
      <c r="E1" s="1" t="s">
        <v>9</v>
      </c>
      <c r="F1" s="1" t="s">
        <v>10</v>
      </c>
      <c r="G1" s="1" t="s">
        <v>13</v>
      </c>
    </row>
    <row r="2" ht="111" customHeight="true" spans="1:7">
      <c r="A2" s="1"/>
      <c r="B2" s="1"/>
      <c r="C2" s="1"/>
      <c r="D2" s="1"/>
      <c r="E2" s="1"/>
      <c r="F2" s="1"/>
      <c r="G2" s="1"/>
    </row>
    <row r="3" ht="101.25" spans="1:7">
      <c r="A3" s="2" t="s">
        <v>112</v>
      </c>
      <c r="B3" s="3" t="s">
        <v>58</v>
      </c>
      <c r="C3" s="4" t="s">
        <v>87</v>
      </c>
      <c r="D3" s="5">
        <v>5</v>
      </c>
      <c r="E3" s="7">
        <v>200</v>
      </c>
      <c r="F3" s="7">
        <v>16500</v>
      </c>
      <c r="G3" s="7" t="s">
        <v>114</v>
      </c>
    </row>
    <row r="4" ht="263.25" spans="1:7">
      <c r="A4" s="2" t="s">
        <v>119</v>
      </c>
      <c r="B4" s="3" t="s">
        <v>120</v>
      </c>
      <c r="C4" s="3" t="s">
        <v>121</v>
      </c>
      <c r="D4" s="5">
        <v>2.8</v>
      </c>
      <c r="E4" s="8">
        <v>1100</v>
      </c>
      <c r="F4" s="8">
        <v>8000</v>
      </c>
      <c r="G4" s="9" t="s">
        <v>122</v>
      </c>
    </row>
    <row r="5" ht="182.25" spans="1:7">
      <c r="A5" s="2" t="s">
        <v>139</v>
      </c>
      <c r="B5" s="3" t="s">
        <v>58</v>
      </c>
      <c r="C5" s="3" t="s">
        <v>140</v>
      </c>
      <c r="D5" s="5">
        <v>6.5</v>
      </c>
      <c r="E5" s="8">
        <v>1000</v>
      </c>
      <c r="F5" s="8">
        <v>6000</v>
      </c>
      <c r="G5" s="7" t="s">
        <v>141</v>
      </c>
    </row>
    <row r="6" ht="121.5" spans="1:7">
      <c r="A6" s="6" t="s">
        <v>453</v>
      </c>
      <c r="B6" s="3" t="s">
        <v>80</v>
      </c>
      <c r="C6" s="4" t="s">
        <v>161</v>
      </c>
      <c r="D6" s="5">
        <v>2</v>
      </c>
      <c r="E6" s="8">
        <v>1250</v>
      </c>
      <c r="F6" s="8">
        <v>7650</v>
      </c>
      <c r="G6" s="9" t="s">
        <v>407</v>
      </c>
    </row>
  </sheetData>
  <autoFilter ref="A1:G6">
    <extLst/>
  </autoFilter>
  <mergeCells count="7">
    <mergeCell ref="A1:A2"/>
    <mergeCell ref="B1:B2"/>
    <mergeCell ref="C1:C2"/>
    <mergeCell ref="D1:D2"/>
    <mergeCell ref="E1:E2"/>
    <mergeCell ref="F1:F2"/>
    <mergeCell ref="G1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2021-06-08T13:56:00Z</dcterms:created>
  <dcterms:modified xsi:type="dcterms:W3CDTF">2021-12-07T09:11:07Z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D2C5D5072ECD4BB4B4F956CFEF9BD30E</vt:lpwstr>
  </property>
  <property fmtid="{D5CDD505-2E9C-101B-9397-08002B2CF9AE}" pid="3" name="KSOProductBuildVer">
    <vt:lpwstr>2052-11.8.2.9958</vt:lpwstr>
  </property>
</Properties>
</file>